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Дума\Дума 5 созыв\2016\апреля 2016\Изменения в бюджет 2016\"/>
    </mc:Choice>
  </mc:AlternateContent>
  <bookViews>
    <workbookView xWindow="120" yWindow="15" windowWidth="18975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52" i="1" l="1"/>
  <c r="E153" i="1"/>
  <c r="E10" i="1" l="1"/>
  <c r="E259" i="1"/>
  <c r="E258" i="1"/>
  <c r="E257" i="1" s="1"/>
  <c r="E256" i="1" s="1"/>
  <c r="E255" i="1" s="1"/>
  <c r="E254" i="1" s="1"/>
  <c r="E253" i="1" s="1"/>
  <c r="E250" i="1"/>
  <c r="E249" i="1" s="1"/>
  <c r="E248" i="1"/>
  <c r="E247" i="1" s="1"/>
  <c r="E246" i="1" s="1"/>
  <c r="E244" i="1"/>
  <c r="E243" i="1"/>
  <c r="E242" i="1"/>
  <c r="E241" i="1"/>
  <c r="E240" i="1" s="1"/>
  <c r="E239" i="1" s="1"/>
  <c r="E238" i="1"/>
  <c r="E237" i="1"/>
  <c r="E235" i="1"/>
  <c r="E234" i="1"/>
  <c r="E233" i="1"/>
  <c r="E232" i="1"/>
  <c r="E231" i="1" s="1"/>
  <c r="E230" i="1" s="1"/>
  <c r="E227" i="1"/>
  <c r="E225" i="1"/>
  <c r="E223" i="1" s="1"/>
  <c r="E222" i="1" s="1"/>
  <c r="E220" i="1"/>
  <c r="E216" i="1"/>
  <c r="E215" i="1" s="1"/>
  <c r="E214" i="1" s="1"/>
  <c r="E213" i="1" s="1"/>
  <c r="E212" i="1" s="1"/>
  <c r="E211" i="1" s="1"/>
  <c r="E209" i="1"/>
  <c r="E208" i="1" s="1"/>
  <c r="E207" i="1" s="1"/>
  <c r="E206" i="1" s="1"/>
  <c r="E204" i="1"/>
  <c r="E202" i="1"/>
  <c r="E201" i="1"/>
  <c r="E200" i="1" s="1"/>
  <c r="E199" i="1" s="1"/>
  <c r="E198" i="1" s="1"/>
  <c r="E197" i="1"/>
  <c r="E196" i="1" s="1"/>
  <c r="E192" i="1"/>
  <c r="E191" i="1" s="1"/>
  <c r="E189" i="1"/>
  <c r="E187" i="1"/>
  <c r="E185" i="1"/>
  <c r="E184" i="1" s="1"/>
  <c r="E181" i="1"/>
  <c r="E179" i="1"/>
  <c r="E178" i="1" s="1"/>
  <c r="E175" i="1"/>
  <c r="E173" i="1"/>
  <c r="E171" i="1"/>
  <c r="E170" i="1" s="1"/>
  <c r="E169" i="1" s="1"/>
  <c r="E164" i="1"/>
  <c r="E162" i="1"/>
  <c r="E160" i="1" s="1"/>
  <c r="E159" i="1" s="1"/>
  <c r="E158" i="1" s="1"/>
  <c r="E157" i="1" s="1"/>
  <c r="E156" i="1" s="1"/>
  <c r="E151" i="1"/>
  <c r="E150" i="1"/>
  <c r="E149" i="1"/>
  <c r="E148" i="1"/>
  <c r="E147" i="1" s="1"/>
  <c r="E146" i="1"/>
  <c r="E145" i="1" s="1"/>
  <c r="E143" i="1"/>
  <c r="E142" i="1" s="1"/>
  <c r="E141" i="1" s="1"/>
  <c r="E140" i="1" s="1"/>
  <c r="E139" i="1" s="1"/>
  <c r="E138" i="1"/>
  <c r="E137" i="1"/>
  <c r="E136" i="1" s="1"/>
  <c r="E135" i="1"/>
  <c r="E134" i="1" s="1"/>
  <c r="E133" i="1" s="1"/>
  <c r="E128" i="1"/>
  <c r="E127" i="1" s="1"/>
  <c r="E126" i="1"/>
  <c r="E125" i="1" s="1"/>
  <c r="E123" i="1"/>
  <c r="E122" i="1" s="1"/>
  <c r="E121" i="1" s="1"/>
  <c r="E120" i="1" s="1"/>
  <c r="E119" i="1" s="1"/>
  <c r="E118" i="1" s="1"/>
  <c r="E115" i="1"/>
  <c r="E113" i="1"/>
  <c r="E111" i="1"/>
  <c r="E110" i="1"/>
  <c r="E109" i="1" s="1"/>
  <c r="E108" i="1" s="1"/>
  <c r="E107" i="1" s="1"/>
  <c r="E105" i="1"/>
  <c r="E103" i="1"/>
  <c r="E102" i="1"/>
  <c r="E101" i="1" s="1"/>
  <c r="E100" i="1" s="1"/>
  <c r="E99" i="1" s="1"/>
  <c r="E97" i="1"/>
  <c r="E96" i="1" s="1"/>
  <c r="E95" i="1" s="1"/>
  <c r="E94" i="1" s="1"/>
  <c r="E93" i="1" s="1"/>
  <c r="E91" i="1"/>
  <c r="E90" i="1"/>
  <c r="E89" i="1" s="1"/>
  <c r="E88" i="1"/>
  <c r="E87" i="1" s="1"/>
  <c r="E84" i="1"/>
  <c r="E83" i="1" s="1"/>
  <c r="E81" i="1"/>
  <c r="E80" i="1" s="1"/>
  <c r="E79" i="1" s="1"/>
  <c r="E78" i="1" s="1"/>
  <c r="E77" i="1" s="1"/>
  <c r="E76" i="1" s="1"/>
  <c r="E74" i="1"/>
  <c r="E73" i="1" s="1"/>
  <c r="E72" i="1"/>
  <c r="E71" i="1" s="1"/>
  <c r="E70" i="1" s="1"/>
  <c r="E69" i="1" s="1"/>
  <c r="E68" i="1" s="1"/>
  <c r="E65" i="1"/>
  <c r="E62" i="1"/>
  <c r="E61" i="1" s="1"/>
  <c r="E59" i="1"/>
  <c r="E58" i="1" s="1"/>
  <c r="E57" i="1"/>
  <c r="E55" i="1"/>
  <c r="E54" i="1"/>
  <c r="E53" i="1" s="1"/>
  <c r="E52" i="1" s="1"/>
  <c r="E50" i="1"/>
  <c r="E49" i="1"/>
  <c r="E48" i="1" s="1"/>
  <c r="E46" i="1"/>
  <c r="E44" i="1"/>
  <c r="E43" i="1"/>
  <c r="E42" i="1" s="1"/>
  <c r="E41" i="1" s="1"/>
  <c r="E40" i="1" s="1"/>
  <c r="E38" i="1"/>
  <c r="E37" i="1" s="1"/>
  <c r="E36" i="1" s="1"/>
  <c r="E35" i="1"/>
  <c r="E34" i="1"/>
  <c r="E28" i="1"/>
  <c r="E132" i="1" l="1"/>
  <c r="E131" i="1" s="1"/>
  <c r="E130" i="1" s="1"/>
  <c r="E117" i="1" s="1"/>
  <c r="E9" i="1" s="1"/>
  <c r="E183" i="1"/>
  <c r="E168" i="1" s="1"/>
  <c r="E167" i="1" s="1"/>
  <c r="E155" i="1" s="1"/>
  <c r="E27" i="1"/>
  <c r="E26" i="1" s="1"/>
  <c r="E25" i="1"/>
  <c r="E24" i="1" s="1"/>
  <c r="E21" i="1"/>
  <c r="E20" i="1" s="1"/>
  <c r="E19" i="1" s="1"/>
  <c r="E14" i="1"/>
  <c r="E13" i="1" s="1"/>
  <c r="E12" i="1" s="1"/>
  <c r="E11" i="1" s="1"/>
  <c r="E23" i="1" l="1"/>
  <c r="E18" i="1" s="1"/>
  <c r="E17" i="1" s="1"/>
  <c r="E33" i="1"/>
  <c r="E32" i="1" s="1"/>
  <c r="E31" i="1" s="1"/>
  <c r="E30" i="1" s="1"/>
</calcChain>
</file>

<file path=xl/sharedStrings.xml><?xml version="1.0" encoding="utf-8"?>
<sst xmlns="http://schemas.openxmlformats.org/spreadsheetml/2006/main" count="811" uniqueCount="299">
  <si>
    <t>КЦСР</t>
  </si>
  <si>
    <t>КВР</t>
  </si>
  <si>
    <t>Наименование</t>
  </si>
  <si>
    <t>ВСЕГО</t>
  </si>
  <si>
    <t>Общегосударственные расходы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</si>
  <si>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</si>
  <si>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</si>
  <si>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</si>
  <si>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</si>
  <si>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</si>
  <si>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</si>
  <si>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</si>
  <si>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</si>
  <si>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</si>
  <si>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</si>
  <si>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</si>
  <si>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</si>
  <si>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Периодическая печать и издательства</t>
  </si>
  <si>
    <t>Социальная политика</t>
  </si>
  <si>
    <t xml:space="preserve">Образование 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</si>
  <si>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</si>
  <si>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</si>
  <si>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</si>
  <si>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</si>
  <si>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Средства массовой информации</t>
  </si>
  <si>
    <t>РП</t>
  </si>
  <si>
    <t>0104</t>
  </si>
  <si>
    <t>0106</t>
  </si>
  <si>
    <t>0111</t>
  </si>
  <si>
    <t>0113</t>
  </si>
  <si>
    <t>0200</t>
  </si>
  <si>
    <t>0203</t>
  </si>
  <si>
    <t>0400</t>
  </si>
  <si>
    <t>0500</t>
  </si>
  <si>
    <t>0501</t>
  </si>
  <si>
    <t>0502</t>
  </si>
  <si>
    <t>0503</t>
  </si>
  <si>
    <t>0700</t>
  </si>
  <si>
    <t>0701</t>
  </si>
  <si>
    <t>0702</t>
  </si>
  <si>
    <t>0707</t>
  </si>
  <si>
    <t>0800</t>
  </si>
  <si>
    <t>0801</t>
  </si>
  <si>
    <t>1000</t>
  </si>
  <si>
    <t>1200</t>
  </si>
  <si>
    <t>1202</t>
  </si>
  <si>
    <t>0408</t>
  </si>
  <si>
    <t>к решению Думы ЗАТО Солнечный</t>
  </si>
  <si>
    <t>0100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</si>
  <si>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</si>
  <si>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</si>
  <si>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</si>
  <si>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</si>
  <si>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0304</t>
  </si>
  <si>
    <t>Органы юстиции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</si>
  <si>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</si>
  <si>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</si>
  <si>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</si>
  <si>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</si>
  <si>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</si>
  <si>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</si>
  <si>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</si>
  <si>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</si>
  <si>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</si>
  <si>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</si>
  <si>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0409</t>
  </si>
  <si>
    <t>Дорожное хозяйство (дорожные фонды)</t>
  </si>
  <si>
    <t>Подпрограмма «Улучшение жилищных условий проживания граждан»</t>
  </si>
  <si>
    <t>1004</t>
  </si>
  <si>
    <t>Охрана семьи и детства</t>
  </si>
  <si>
    <t>Сумма</t>
  </si>
  <si>
    <t>руб.</t>
  </si>
  <si>
    <t>Расходы, не включенные в муниципальные программы ЗАТО Солнечный</t>
  </si>
  <si>
    <t>Расходы на обеспечение деятельности представительного органа местного самоуправления ЗАТО Солнечный, органов местного самоуправления ЗАТО Солнечный</t>
  </si>
  <si>
    <t>Муниципальная программа "Муниципальное управление и гражданское общество ЗАТО Солнечный Тверской области" на 2015-2017 годы</t>
  </si>
  <si>
    <t>Подпрограмма "Создание условий для эффективного функционирования администрации ЗАТО Солнечный"</t>
  </si>
  <si>
    <t>Профессиональная переподготовка и повышение квалификации муниципальных служащих</t>
  </si>
  <si>
    <t>Обеспечивающая подпрограмма</t>
  </si>
  <si>
    <t>Глава администрации ЗАТО Солнечный</t>
  </si>
  <si>
    <t>Аппарат администрации ЗАТО Солнечный</t>
  </si>
  <si>
    <t>Центральный аппарат органов, не включенных в муниципальные программы ЗАТО Солнечный</t>
  </si>
  <si>
    <t>Мероприятия, не включенные в муниципальные программы ЗАТО Солнечный</t>
  </si>
  <si>
    <t>Муниципальная программа "Управление имуществом и земельными ресурсами ЗАТО Солнечный Тверской области" на 2015-2017гг.</t>
  </si>
  <si>
    <t>Подпрограмма "Управление муниципальным имуществом ЗАТО Солнечный"</t>
  </si>
  <si>
    <t>Подготовка объектов муниципального имущества к приватизации, государственной регистрации права собственности, передаче в пользование третьим лицам</t>
  </si>
  <si>
    <t>Содержание и обслуживание муниципальной казны ЗАТО Солнечный</t>
  </si>
  <si>
    <t>Подпрограмма "Управление земельными ресурсами ЗАТО Солнечный"</t>
  </si>
  <si>
    <t>Формирование и оценка земельных участков, находящихся в ведении ЗАТО Солнечный</t>
  </si>
  <si>
    <t>Организационное обеспечение проведения мероприятий с участием главы ЗАТО Солнечный и администрации ЗАТО Солнечный</t>
  </si>
  <si>
    <t>Подпрограмма "Обеспечение взаимодействия с исполнительными органами государственной власти Тверской области"</t>
  </si>
  <si>
    <t>Взаимодействие с Ассоциацией "Совет муниципальных образований"</t>
  </si>
  <si>
    <t>Осуществление государственных полномочий Тверской области по созданию, исполнению полномочий по обеспечению деятельности комиссий по делам несовершеннолетних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</si>
  <si>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</si>
  <si>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Российской Федерации по первичному воинскому учету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</si>
  <si>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</t>
  </si>
  <si>
    <t>Отдел ЗАГС администрации ЗАТО Солнечный</t>
  </si>
  <si>
    <t>Муниципальная программа "Обеспечение правопорядка и безопасности населения ЗАТО Солнечный" на 2015-2017гг.</t>
  </si>
  <si>
    <t>Подпрограмма "Повышение безопасности населения ЗАТО Солнечный"</t>
  </si>
  <si>
    <t>Обеспечение функционирования Единой дежурно-диспетчерской службы</t>
  </si>
  <si>
    <t>Муниципальная программа "Развитие транспортного комплекса и дорожного хозяйства ЗАТО Солнечный" на 2015-2017 годы</t>
  </si>
  <si>
    <t>Подпрограмма "Транспортное обслуживание населения, развитие и сохранность автомобильных дорог общего пользования местного значения"</t>
  </si>
  <si>
    <t>Поддержка социальных маршрутов внутреннего водного транспорта</t>
  </si>
  <si>
    <t>Содержание автомобильных дорог и сооружений на них</t>
  </si>
  <si>
    <t>Муниципальная программа ЗАТО Солнечный
«Жилищно-коммунальное хозяйство и благоустройство ЗАТО Солнечный Тверской области» на 2015 - 2017 годы</t>
  </si>
  <si>
    <t>Переселение граждан из ветхого и аварийного жилья</t>
  </si>
  <si>
    <t>Предоставление муниципальной поддержки гражданам для приобретения строящегося жилья</t>
  </si>
  <si>
    <t>Формирование фондов капитального ремонта общего имущество МКД муниципального жилого фонда на счете регионального оператора</t>
  </si>
  <si>
    <t>Подпрограмма «Повышение надежности и эффективности функционирования объектов коммунального назначения ЗАТО Солнечный»</t>
  </si>
  <si>
    <t>Организация уличного освещения поселка Солнечный</t>
  </si>
  <si>
    <t>Подпрограмма "Обеспечение комфортных условий проживания в поселке Солнечный"</t>
  </si>
  <si>
    <t>Санитарная обработка мусорных контейнеров и мест их установки</t>
  </si>
  <si>
    <t>Санитарная рубка погибших и поврежденных зеленых насаждений городских лесов ЗАТО Солнечный</t>
  </si>
  <si>
    <t>Комплекс мероприятий по озеленению поселка</t>
  </si>
  <si>
    <t>Прочие мероприятия по благоустройству</t>
  </si>
  <si>
    <t>Муниципальная программа "Развитие образования ЗАТО Солнечный Тверской области" на 2015-2017гг.</t>
  </si>
  <si>
    <t>Подпрограмма "Дошкольное и общее образование"</t>
  </si>
  <si>
    <t>Создание условий для предоставления общедоступного и бесплатного образования муниципальными казенными учреждениями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</si>
  <si>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</si>
  <si>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Создание условий для предоставления общедоступного и бесплатного образования муниципальными общеобразовательными учреждениями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</si>
  <si>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учреждениях, обеспечение дополнительного образования детей в муниципальных общеобразовательных учреждениях</t>
  </si>
  <si>
    <t>Подпрограмма "Дополнительное образование"</t>
  </si>
  <si>
    <t>Обеспечение деятельности муниципальных учреждений дополнительного образования детей спортивной направленности</t>
  </si>
  <si>
    <t>Обеспечение проведения спортивных муниципальных мероприятий, организация участия в областных и всероссийских мероприятиях</t>
  </si>
  <si>
    <t>Обеспечение деятельности муниципальных учреждений дополнительного образования детей в сфере культуры</t>
  </si>
  <si>
    <t>Организация участия в областных и всероссийских творческих мероприятиях</t>
  </si>
  <si>
    <t>Организация досуга и занятости детей в каникулярное время</t>
  </si>
  <si>
    <t>Муниципальная программа "Культура ЗАТО Солнечный Тверской области" на 2015-2017 годы</t>
  </si>
  <si>
    <t>Подпрограмма "Сохранение и развитие культурного потенциала ЗАТО Солнечный"</t>
  </si>
  <si>
    <t>Библиотечное обслуживание населения</t>
  </si>
  <si>
    <t>Обеспечение деятельности культурно-досуговых муниципальных учреждений</t>
  </si>
  <si>
    <t>Профессиональная переподготовка и повышение квалификации специалистов сферы "Культура"</t>
  </si>
  <si>
    <t>Организация и проведение социально значимых мероприятий и проектов</t>
  </si>
  <si>
    <t>Противопожарные мероприятия</t>
  </si>
  <si>
    <t>1001</t>
  </si>
  <si>
    <t>Пенсионное обеспечение</t>
  </si>
  <si>
    <t>Выплата пенсии за выслугу лет муниципальным служащим, замещавшим муниципальные должности и должности муниципальной службы ЗАТО Солнечный</t>
  </si>
  <si>
    <t>Информирование населения ЗАТО Солнечный Тверской области о деятельности органов местного самоуправления ЗАТО Солнечный Тверской области, основных направлениях социально-экономического развития ЗАТО Солнечный Тверской области через электронные и печатные средства массовой информации</t>
  </si>
  <si>
    <t>Комплектование библиотечных фондов</t>
  </si>
  <si>
    <t>Распределение бюджетных ассигнований бюджета ЗАТО Солнечный по разделам и подразделам, целевым статьям и группам видам расходов классификации расходов бюджета на 2016 год</t>
  </si>
  <si>
    <t>9900000000</t>
  </si>
  <si>
    <t>9990000000</t>
  </si>
  <si>
    <t>999002010Ц</t>
  </si>
  <si>
    <t>Дума ЗАТО Солнечный</t>
  </si>
  <si>
    <t>Развитие кадрового потенциала администрации ЗАТО Солнечный</t>
  </si>
  <si>
    <t>999002020С</t>
  </si>
  <si>
    <t>992002000А</t>
  </si>
  <si>
    <t>Эффективное использование и оптимизация состава муниципального имущества ЗАТО Солнечный Тверской области</t>
  </si>
  <si>
    <t>Развитие инфраструктуры земельных ресурсов ЗАТО Солнечный</t>
  </si>
  <si>
    <t>Организационное обеспечение выполнения администрацией ЗАТО Солнечный Тверской области возложенных на нее функций</t>
  </si>
  <si>
    <t>Обеспечение взаимодействия с исполнительными органами государственной власти Тверской области</t>
  </si>
  <si>
    <t>Исполнение администрацией ЗАТО Солнечный переданных государственных полномочий</t>
  </si>
  <si>
    <t>0400000000</t>
  </si>
  <si>
    <t>0420000000</t>
  </si>
  <si>
    <t>0420100000</t>
  </si>
  <si>
    <t>Организация защиты населения и территории ЗАТО Солнечный от чрезвычайных ситуаций природного и техногенного характера</t>
  </si>
  <si>
    <t>0405</t>
  </si>
  <si>
    <t>Селькое хозяйство и рыболовство</t>
  </si>
  <si>
    <t xml:space="preserve">Расходы, не включенные в муниципальные программы бюджета ЗАТО Солнечный Тверской области </t>
  </si>
  <si>
    <t>9940000000</t>
  </si>
  <si>
    <t>Осуществление отдельных государственных полномочий Тверской области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животных и человека</t>
  </si>
  <si>
    <t>0300000000</t>
  </si>
  <si>
    <t>Внутренний водный транспорт</t>
  </si>
  <si>
    <t>Субсидии на поддержку оциальных маршрутов внутреннего водного транспорта</t>
  </si>
  <si>
    <t>Содержание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</si>
  <si>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Капитальный ремонт, ремонт автомобильных дорог общего пользования местного значения и сооружений на них</t>
  </si>
  <si>
    <t>0100000000</t>
  </si>
  <si>
    <t>0110000000</t>
  </si>
  <si>
    <t>0110100000</t>
  </si>
  <si>
    <t>Создание условий для развития жилищного строительства</t>
  </si>
  <si>
    <t>011012001Б</t>
  </si>
  <si>
    <t>011012002Ж</t>
  </si>
  <si>
    <t>0110200000</t>
  </si>
  <si>
    <t>Организация проведения капитального ремонта общего имущества в многоквартирных домах на территории ЗАТО Солнечный</t>
  </si>
  <si>
    <t>011022003Л</t>
  </si>
  <si>
    <t>0120000000</t>
  </si>
  <si>
    <t>0120100000</t>
  </si>
  <si>
    <t>Обеспечение надежности функционирования объектов коммунальной инфраструктуры</t>
  </si>
  <si>
    <t>012012005Б</t>
  </si>
  <si>
    <t>Прочие мероприятия в области коммунального хозяйства</t>
  </si>
  <si>
    <t>0120200000</t>
  </si>
  <si>
    <t>Создание условий для развития электросетевого комплекса ЗАТО Солнечный</t>
  </si>
  <si>
    <t>012022002Б</t>
  </si>
  <si>
    <t>0130000000</t>
  </si>
  <si>
    <t>0130100000</t>
  </si>
  <si>
    <t>Обеспечение санитарного состояния территории ЗАТО Солнечный</t>
  </si>
  <si>
    <t>013012001Б</t>
  </si>
  <si>
    <t>013012002Б</t>
  </si>
  <si>
    <t>0130200000</t>
  </si>
  <si>
    <t>Благоустройство территории поселка Солнечный</t>
  </si>
  <si>
    <t>013022003Б</t>
  </si>
  <si>
    <t>013022004Б</t>
  </si>
  <si>
    <t>Благоустройство придомовых территорий многоквартирных домов</t>
  </si>
  <si>
    <t>013022005Б</t>
  </si>
  <si>
    <t>0500000000</t>
  </si>
  <si>
    <t>0510000000</t>
  </si>
  <si>
    <t>0510100000</t>
  </si>
  <si>
    <t>Развитие дошкольного образования</t>
  </si>
  <si>
    <t>051012001Д</t>
  </si>
  <si>
    <t>0510200000</t>
  </si>
  <si>
    <t>Обеспечение предоставления услуг дошкольного, начального общего, основного общего, среднего общего образования в общеобразовательных организациях</t>
  </si>
  <si>
    <t>Обеспечение комплексной деятельности по сохранению и укреплению здоровья школьников, формированию основ здорового образа жизни</t>
  </si>
  <si>
    <t>Организация обеспечения учащихся начальных классов муниципальных образовательных учреждений горячим питанием</t>
  </si>
  <si>
    <t>Обеспечение учащихся начальных классов муниципальных образовательных учреждений горячим питанием</t>
  </si>
  <si>
    <t>0520000000</t>
  </si>
  <si>
    <t>0520100000</t>
  </si>
  <si>
    <t>Обеспечение предоставления услуг дополнительного образования в общеобразовательных организациях физкультуры и спорта</t>
  </si>
  <si>
    <t>0520200000</t>
  </si>
  <si>
    <t>Создание условий для воспитания гармонично-развитой творческой личности</t>
  </si>
  <si>
    <t>0600000000</t>
  </si>
  <si>
    <t>0610000000</t>
  </si>
  <si>
    <t>0610100000</t>
  </si>
  <si>
    <t>Сохранение и развитие библиотечного дела</t>
  </si>
  <si>
    <t>Поддержка непрофессионального искусства и народного творчества</t>
  </si>
  <si>
    <t>0620000000</t>
  </si>
  <si>
    <t>Подпрограмма "Реализация социально значимых проектов в сфере культуры</t>
  </si>
  <si>
    <t>0620100000</t>
  </si>
  <si>
    <t>Обеспечение многообразия художественной, творческой жизни ЗАТО Солнечный</t>
  </si>
  <si>
    <t>062012001Б</t>
  </si>
  <si>
    <t>Укрепление и модернизация материально-технической базы муниципальных учреждений культуры ЗАТО Солнечный</t>
  </si>
  <si>
    <t>Проведение капитального ремонта, ремонт зданий и помещений муниципальных учреждений культуры ЗАТО Солнечный</t>
  </si>
  <si>
    <t>Создание условий для устройства ледовой переправы</t>
  </si>
  <si>
    <t>Муниципальная программа ЗАТО Солнечный Тверской области «Муниципальное управление и гражданское общество ЗАТО Солнечный» на 2015-2017 годы</t>
  </si>
  <si>
    <t>Подпрограмма «Создание условий для эффективного функционирования администрации ЗАТО Солнечный»</t>
  </si>
  <si>
    <t>Подпрограмма «Обеспечение взаимодействия с исполнительными органами государственной власти Тверской области»</t>
  </si>
  <si>
    <t>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</si>
  <si>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Исполнение администрацией ЗАТО Солнечный отдельных переданных государственных полномочий</t>
  </si>
  <si>
    <t>Подпрограмма "Создание условий для эффективного функционирования администрации ЗАТО Солнечный Тверской области "</t>
  </si>
  <si>
    <t>Организационное обеспечение деятельности, информационной открытости администрации ЗАТО Солнечный Тверской области</t>
  </si>
  <si>
    <t>0700000000</t>
  </si>
  <si>
    <t>0710000000</t>
  </si>
  <si>
    <t>0710100000</t>
  </si>
  <si>
    <t>071012001Б</t>
  </si>
  <si>
    <t>0790000000</t>
  </si>
  <si>
    <t>079002001С</t>
  </si>
  <si>
    <t>079002002С</t>
  </si>
  <si>
    <t>061012001Б</t>
  </si>
  <si>
    <t>061012002И</t>
  </si>
  <si>
    <t>0710200000</t>
  </si>
  <si>
    <t>071022002Б</t>
  </si>
  <si>
    <t>0320000000</t>
  </si>
  <si>
    <t>0320100000</t>
  </si>
  <si>
    <t>032012001Б</t>
  </si>
  <si>
    <t>0200000000</t>
  </si>
  <si>
    <t>0210000000</t>
  </si>
  <si>
    <t>0210100000</t>
  </si>
  <si>
    <t>02101S031Ж</t>
  </si>
  <si>
    <t>021011031Н</t>
  </si>
  <si>
    <t>0210200000</t>
  </si>
  <si>
    <t>021022001Б</t>
  </si>
  <si>
    <t>021022002Л</t>
  </si>
  <si>
    <t>021022003Б</t>
  </si>
  <si>
    <t>0410000000</t>
  </si>
  <si>
    <t>0410100000</t>
  </si>
  <si>
    <t>041012001Д</t>
  </si>
  <si>
    <t>041011074П</t>
  </si>
  <si>
    <t>0410200000</t>
  </si>
  <si>
    <t>041022002Д</t>
  </si>
  <si>
    <t>041021075П</t>
  </si>
  <si>
    <t>0410300000</t>
  </si>
  <si>
    <t>041031023Н</t>
  </si>
  <si>
    <t>04103S023Д</t>
  </si>
  <si>
    <t>042012001Д</t>
  </si>
  <si>
    <t>042012002Д</t>
  </si>
  <si>
    <t>0420200000</t>
  </si>
  <si>
    <t>042022001Д</t>
  </si>
  <si>
    <t>042022003Д</t>
  </si>
  <si>
    <t>041031024Н</t>
  </si>
  <si>
    <t>04103S024Д</t>
  </si>
  <si>
    <t>051012002Д</t>
  </si>
  <si>
    <t>051022003Д</t>
  </si>
  <si>
    <t>051022004Д</t>
  </si>
  <si>
    <t>052012001Б</t>
  </si>
  <si>
    <t>052022001Л</t>
  </si>
  <si>
    <t>052022003Б</t>
  </si>
  <si>
    <t>071012002Э</t>
  </si>
  <si>
    <t>0720000000</t>
  </si>
  <si>
    <t>0720200000</t>
  </si>
  <si>
    <t>072021050О</t>
  </si>
  <si>
    <t>071022001Б</t>
  </si>
  <si>
    <t>Организация отдыха детей в каникулярное время</t>
  </si>
  <si>
    <t>994001055О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</si>
  <si>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</si>
  <si>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</si>
  <si>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Приложение № 5</t>
  </si>
  <si>
    <t>"О внесении изменений в бюджет ЗАТО Солнечный Тверской области на 2016 год"</t>
  </si>
  <si>
    <t>0720100000</t>
  </si>
  <si>
    <t>072012001Б</t>
  </si>
  <si>
    <t>072021051О</t>
  </si>
  <si>
    <t>072021054О</t>
  </si>
  <si>
    <t>072025118О</t>
  </si>
  <si>
    <t>072025930О</t>
  </si>
  <si>
    <t>0709</t>
  </si>
  <si>
    <t>Другие вопросы в области образования</t>
  </si>
  <si>
    <t>Муниципальная программа ЗАТО Солнечный Тверской области «Развитие образования ЗАТО Солнечный» на 2015-2017 годы</t>
  </si>
  <si>
    <t>Подпрограмма «Дополнительное образование»</t>
  </si>
  <si>
    <t>042021092П</t>
  </si>
  <si>
    <t>Реализация мероприятий по обращениям, поступающим к депутатам Законодательного Собрания Тверской области</t>
  </si>
  <si>
    <t>Закупка товаров, работ и услуг для обеспечения государственных (муниципальных) нужд</t>
  </si>
  <si>
    <t>от 12.05.2016 г. № 27-5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</si>
</sst>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right" wrapText="1"/>
    </xf>
    <xf numFmtId="0" fontId="0" fillId="0" borderId="0" xfId="0" applyFill="1"/>
    <xf numFmtId="49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4" fontId="0" fillId="0" borderId="0" xfId="0" applyNumberForma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/>
    <xf numFmtId="164" fontId="5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9"/>
  <sheetViews>
    <sheetView tabSelected="1" zoomScale="120" zoomScaleNormal="120" workbookViewId="0">
      <selection activeCell="H6" sqref="H6"/>
    </sheetView>
  </sheetViews>
  <sheetFormatPr defaultRowHeight="15" x14ac:dyDescent="0.25"/>
  <cols>
    <col min="1" max="1" width="6" style="10" customWidth="1"/>
    <col min="2" max="2" width="13.7109375" style="10" customWidth="1"/>
    <col min="3" max="3" width="5.28515625" style="10" bestFit="1" customWidth="1"/>
    <col min="4" max="4" width="75.5703125" style="10" customWidth="1"/>
    <col min="5" max="5" width="17.7109375" style="10" customWidth="1"/>
    <col min="6" max="6" width="5.85546875" style="10" customWidth="1"/>
    <col min="7" max="16384" width="9.140625" style="10"/>
  </cols>
  <sheetData>
    <row r="2" spans="1:6" ht="15.75" x14ac:dyDescent="0.25">
      <c r="D2" s="21" t="s">
        <v>283</v>
      </c>
      <c r="E2" s="21"/>
    </row>
    <row r="3" spans="1:6" ht="15.75" x14ac:dyDescent="0.25">
      <c r="D3" s="21" t="s">
        <v>47</v>
      </c>
      <c r="E3" s="21"/>
    </row>
    <row r="4" spans="1:6" ht="15.75" x14ac:dyDescent="0.25">
      <c r="D4" s="21" t="s">
        <v>284</v>
      </c>
      <c r="E4" s="21"/>
    </row>
    <row r="5" spans="1:6" ht="15.75" x14ac:dyDescent="0.25">
      <c r="D5" s="21" t="s">
        <v>298</v>
      </c>
      <c r="E5" s="21"/>
    </row>
    <row r="6" spans="1:6" ht="60.75" customHeight="1" x14ac:dyDescent="0.25">
      <c r="A6" s="23" t="s">
        <v>138</v>
      </c>
      <c r="B6" s="23"/>
      <c r="C6" s="23"/>
      <c r="D6" s="23"/>
      <c r="E6" s="23"/>
    </row>
    <row r="7" spans="1:6" x14ac:dyDescent="0.25">
      <c r="A7" s="22"/>
      <c r="B7" s="22"/>
      <c r="C7" s="22"/>
      <c r="D7" s="22"/>
      <c r="E7" s="7" t="s">
        <v>71</v>
      </c>
    </row>
    <row r="8" spans="1:6" ht="28.5" x14ac:dyDescent="0.25">
      <c r="A8" s="4" t="s">
        <v>25</v>
      </c>
      <c r="B8" s="4" t="s">
        <v>0</v>
      </c>
      <c r="C8" s="4" t="s">
        <v>1</v>
      </c>
      <c r="D8" s="4" t="s">
        <v>2</v>
      </c>
      <c r="E8" s="5" t="s">
        <v>70</v>
      </c>
    </row>
    <row r="9" spans="1:6" x14ac:dyDescent="0.25">
      <c r="A9" s="4"/>
      <c r="B9" s="4"/>
      <c r="C9" s="4"/>
      <c r="D9" s="15" t="s">
        <v>3</v>
      </c>
      <c r="E9" s="20">
        <f>E10+E68+E76+E93+E117+E155+E211+E239+E253</f>
        <v>109772904.69</v>
      </c>
    </row>
    <row r="10" spans="1:6" x14ac:dyDescent="0.25">
      <c r="A10" s="11" t="s">
        <v>48</v>
      </c>
      <c r="B10" s="11"/>
      <c r="C10" s="11"/>
      <c r="D10" s="1" t="s">
        <v>4</v>
      </c>
      <c r="E10" s="2">
        <f>E11+E17+E30+E36+E40</f>
        <v>19057247.530000001</v>
      </c>
      <c r="F10" s="9"/>
    </row>
    <row r="11" spans="1:6" ht="43.5" x14ac:dyDescent="0.25">
      <c r="A11" s="11" t="s">
        <v>63</v>
      </c>
      <c r="B11" s="3"/>
      <c r="C11" s="11"/>
      <c r="D11" s="1" t="s">
        <v>64</v>
      </c>
      <c r="E11" s="2">
        <f>E12</f>
        <v>6000</v>
      </c>
      <c r="F11" s="13"/>
    </row>
    <row r="12" spans="1:6" ht="18.75" customHeight="1" x14ac:dyDescent="0.25">
      <c r="A12" s="3" t="s">
        <v>63</v>
      </c>
      <c r="B12" s="3" t="s">
        <v>139</v>
      </c>
      <c r="C12" s="3"/>
      <c r="D12" s="8" t="s">
        <v>72</v>
      </c>
      <c r="E12" s="6">
        <f>E13</f>
        <v>6000</v>
      </c>
      <c r="F12" s="14"/>
    </row>
    <row r="13" spans="1:6" ht="45" x14ac:dyDescent="0.25">
      <c r="A13" s="3" t="s">
        <v>63</v>
      </c>
      <c r="B13" s="3" t="s">
        <v>140</v>
      </c>
      <c r="C13" s="3"/>
      <c r="D13" s="8" t="s">
        <v>73</v>
      </c>
      <c r="E13" s="6">
        <f>E14</f>
        <v>6000</v>
      </c>
    </row>
    <row r="14" spans="1:6" x14ac:dyDescent="0.25">
      <c r="A14" s="3" t="s">
        <v>63</v>
      </c>
      <c r="B14" s="3" t="s">
        <v>141</v>
      </c>
      <c r="C14" s="3"/>
      <c r="D14" s="8" t="s">
        <v>142</v>
      </c>
      <c r="E14" s="6">
        <f>E15+E16</f>
        <v>6000</v>
      </c>
    </row>
    <row r="15" spans="1:6" ht="19.5" customHeight="1" x14ac:dyDescent="0.25">
      <c r="A15" s="3" t="s">
        <v>63</v>
      </c>
      <c r="B15" s="3" t="s">
        <v>141</v>
      </c>
      <c r="C15" s="3" t="s">
        <v>57</v>
      </c>
      <c r="D15" s="12" t="s">
        <v>58</v>
      </c>
      <c r="E15" s="6">
        <v>5000</v>
      </c>
    </row>
    <row r="16" spans="1:6" x14ac:dyDescent="0.25">
      <c r="A16" s="3" t="s">
        <v>63</v>
      </c>
      <c r="B16" s="3" t="s">
        <v>141</v>
      </c>
      <c r="C16" s="3" t="s">
        <v>59</v>
      </c>
      <c r="D16" s="12" t="s">
        <v>60</v>
      </c>
      <c r="E16" s="6">
        <v>1000</v>
      </c>
    </row>
    <row r="17" spans="1:5" ht="43.5" x14ac:dyDescent="0.25">
      <c r="A17" s="11" t="s">
        <v>26</v>
      </c>
      <c r="B17" s="11"/>
      <c r="C17" s="11"/>
      <c r="D17" s="1" t="s">
        <v>5</v>
      </c>
      <c r="E17" s="2">
        <f>E18</f>
        <v>15016209.779999999</v>
      </c>
    </row>
    <row r="18" spans="1:5" ht="30" x14ac:dyDescent="0.25">
      <c r="A18" s="3" t="s">
        <v>26</v>
      </c>
      <c r="B18" s="3" t="s">
        <v>228</v>
      </c>
      <c r="C18" s="3"/>
      <c r="D18" s="8" t="s">
        <v>74</v>
      </c>
      <c r="E18" s="6">
        <f>E19+E23</f>
        <v>15016209.779999999</v>
      </c>
    </row>
    <row r="19" spans="1:5" ht="30" x14ac:dyDescent="0.25">
      <c r="A19" s="3" t="s">
        <v>26</v>
      </c>
      <c r="B19" s="3" t="s">
        <v>229</v>
      </c>
      <c r="C19" s="3"/>
      <c r="D19" s="8" t="s">
        <v>75</v>
      </c>
      <c r="E19" s="6">
        <f>E20</f>
        <v>35000</v>
      </c>
    </row>
    <row r="20" spans="1:5" x14ac:dyDescent="0.25">
      <c r="A20" s="3" t="s">
        <v>26</v>
      </c>
      <c r="B20" s="3" t="s">
        <v>230</v>
      </c>
      <c r="C20" s="3"/>
      <c r="D20" s="8" t="s">
        <v>143</v>
      </c>
      <c r="E20" s="6">
        <f>E21</f>
        <v>35000</v>
      </c>
    </row>
    <row r="21" spans="1:5" ht="30" x14ac:dyDescent="0.25">
      <c r="A21" s="3" t="s">
        <v>26</v>
      </c>
      <c r="B21" s="3" t="s">
        <v>231</v>
      </c>
      <c r="C21" s="3"/>
      <c r="D21" s="8" t="s">
        <v>76</v>
      </c>
      <c r="E21" s="6">
        <f>E22</f>
        <v>35000</v>
      </c>
    </row>
    <row r="22" spans="1:5" ht="20.25" customHeight="1" x14ac:dyDescent="0.25">
      <c r="A22" s="3" t="s">
        <v>26</v>
      </c>
      <c r="B22" s="3" t="s">
        <v>231</v>
      </c>
      <c r="C22" s="3" t="s">
        <v>57</v>
      </c>
      <c r="D22" s="12" t="s">
        <v>58</v>
      </c>
      <c r="E22" s="6">
        <v>35000</v>
      </c>
    </row>
    <row r="23" spans="1:5" x14ac:dyDescent="0.25">
      <c r="A23" s="3" t="s">
        <v>26</v>
      </c>
      <c r="B23" s="3" t="s">
        <v>232</v>
      </c>
      <c r="C23" s="3"/>
      <c r="D23" s="8" t="s">
        <v>77</v>
      </c>
      <c r="E23" s="6">
        <f>E24+E26</f>
        <v>14981209.779999999</v>
      </c>
    </row>
    <row r="24" spans="1:5" x14ac:dyDescent="0.25">
      <c r="A24" s="3" t="s">
        <v>26</v>
      </c>
      <c r="B24" s="3" t="s">
        <v>233</v>
      </c>
      <c r="C24" s="3"/>
      <c r="D24" s="8" t="s">
        <v>78</v>
      </c>
      <c r="E24" s="6">
        <f>E25</f>
        <v>1259372.52</v>
      </c>
    </row>
    <row r="25" spans="1:5" ht="47.25" customHeight="1" x14ac:dyDescent="0.25">
      <c r="A25" s="3" t="s">
        <v>26</v>
      </c>
      <c r="B25" s="3" t="s">
        <v>233</v>
      </c>
      <c r="C25" s="3" t="s">
        <v>55</v>
      </c>
      <c r="D25" s="8" t="s">
        <v>56</v>
      </c>
      <c r="E25" s="6">
        <f>1094148.72+165223.8</f>
        <v>1259372.52</v>
      </c>
    </row>
    <row r="26" spans="1:5" x14ac:dyDescent="0.25">
      <c r="A26" s="3" t="s">
        <v>26</v>
      </c>
      <c r="B26" s="3" t="s">
        <v>234</v>
      </c>
      <c r="C26" s="3"/>
      <c r="D26" s="12" t="s">
        <v>79</v>
      </c>
      <c r="E26" s="6">
        <f>E27+E28+E29</f>
        <v>13721837.26</v>
      </c>
    </row>
    <row r="27" spans="1:5" ht="44.25" customHeight="1" x14ac:dyDescent="0.25">
      <c r="A27" s="3" t="s">
        <v>26</v>
      </c>
      <c r="B27" s="3" t="s">
        <v>234</v>
      </c>
      <c r="C27" s="3" t="s">
        <v>55</v>
      </c>
      <c r="D27" s="8" t="s">
        <v>56</v>
      </c>
      <c r="E27" s="6">
        <f>9662303.49</f>
        <v>9662303.4900000002</v>
      </c>
    </row>
    <row r="28" spans="1:5" ht="18" customHeight="1" x14ac:dyDescent="0.25">
      <c r="A28" s="3" t="s">
        <v>26</v>
      </c>
      <c r="B28" s="3" t="s">
        <v>234</v>
      </c>
      <c r="C28" s="3" t="s">
        <v>57</v>
      </c>
      <c r="D28" s="12" t="s">
        <v>58</v>
      </c>
      <c r="E28" s="6">
        <f>2559869.58+1444664.19</f>
        <v>4004533.77</v>
      </c>
    </row>
    <row r="29" spans="1:5" x14ac:dyDescent="0.25">
      <c r="A29" s="3" t="s">
        <v>26</v>
      </c>
      <c r="B29" s="3" t="s">
        <v>234</v>
      </c>
      <c r="C29" s="3" t="s">
        <v>59</v>
      </c>
      <c r="D29" s="12" t="s">
        <v>60</v>
      </c>
      <c r="E29" s="6">
        <v>55000</v>
      </c>
    </row>
    <row r="30" spans="1:5" ht="33" customHeight="1" x14ac:dyDescent="0.25">
      <c r="A30" s="11" t="s">
        <v>27</v>
      </c>
      <c r="B30" s="11"/>
      <c r="C30" s="11"/>
      <c r="D30" s="1" t="s">
        <v>281</v>
      </c>
      <c r="E30" s="2">
        <f>E31</f>
        <v>2740178.9299999997</v>
      </c>
    </row>
    <row r="31" spans="1:5" ht="16.5" customHeight="1" x14ac:dyDescent="0.25">
      <c r="A31" s="3" t="s">
        <v>27</v>
      </c>
      <c r="B31" s="3" t="s">
        <v>139</v>
      </c>
      <c r="C31" s="3"/>
      <c r="D31" s="8" t="s">
        <v>72</v>
      </c>
      <c r="E31" s="6">
        <f>E32</f>
        <v>2740178.9299999997</v>
      </c>
    </row>
    <row r="32" spans="1:5" ht="45" x14ac:dyDescent="0.25">
      <c r="A32" s="3" t="s">
        <v>27</v>
      </c>
      <c r="B32" s="3" t="s">
        <v>140</v>
      </c>
      <c r="C32" s="3"/>
      <c r="D32" s="8" t="s">
        <v>73</v>
      </c>
      <c r="E32" s="6">
        <f>E33</f>
        <v>2740178.9299999997</v>
      </c>
    </row>
    <row r="33" spans="1:5" ht="30" x14ac:dyDescent="0.25">
      <c r="A33" s="3" t="s">
        <v>27</v>
      </c>
      <c r="B33" s="3" t="s">
        <v>144</v>
      </c>
      <c r="C33" s="3"/>
      <c r="D33" s="8" t="s">
        <v>80</v>
      </c>
      <c r="E33" s="6">
        <f>E34+E35</f>
        <v>2740178.9299999997</v>
      </c>
    </row>
    <row r="34" spans="1:5" ht="42.75" customHeight="1" x14ac:dyDescent="0.25">
      <c r="A34" s="3" t="s">
        <v>27</v>
      </c>
      <c r="B34" s="3" t="s">
        <v>144</v>
      </c>
      <c r="C34" s="3" t="s">
        <v>55</v>
      </c>
      <c r="D34" s="12" t="s">
        <v>56</v>
      </c>
      <c r="E34" s="6">
        <f>1720137.23+833451.7-29850</f>
        <v>2523738.9299999997</v>
      </c>
    </row>
    <row r="35" spans="1:5" ht="15.75" customHeight="1" x14ac:dyDescent="0.25">
      <c r="A35" s="3" t="s">
        <v>27</v>
      </c>
      <c r="B35" s="3" t="s">
        <v>144</v>
      </c>
      <c r="C35" s="3" t="s">
        <v>57</v>
      </c>
      <c r="D35" s="12" t="s">
        <v>58</v>
      </c>
      <c r="E35" s="6">
        <f>180590+6000+29850</f>
        <v>216440</v>
      </c>
    </row>
    <row r="36" spans="1:5" x14ac:dyDescent="0.25">
      <c r="A36" s="11" t="s">
        <v>28</v>
      </c>
      <c r="B36" s="11"/>
      <c r="C36" s="11"/>
      <c r="D36" s="1" t="s">
        <v>6</v>
      </c>
      <c r="E36" s="2">
        <f>E37</f>
        <v>50000</v>
      </c>
    </row>
    <row r="37" spans="1:5" ht="16.5" customHeight="1" x14ac:dyDescent="0.25">
      <c r="A37" s="3" t="s">
        <v>28</v>
      </c>
      <c r="B37" s="3" t="s">
        <v>139</v>
      </c>
      <c r="C37" s="3"/>
      <c r="D37" s="8" t="s">
        <v>72</v>
      </c>
      <c r="E37" s="6">
        <f>E38</f>
        <v>50000</v>
      </c>
    </row>
    <row r="38" spans="1:5" x14ac:dyDescent="0.25">
      <c r="A38" s="3" t="s">
        <v>28</v>
      </c>
      <c r="B38" s="3" t="s">
        <v>145</v>
      </c>
      <c r="C38" s="3"/>
      <c r="D38" s="8" t="s">
        <v>7</v>
      </c>
      <c r="E38" s="6">
        <f>E39</f>
        <v>50000</v>
      </c>
    </row>
    <row r="39" spans="1:5" x14ac:dyDescent="0.25">
      <c r="A39" s="3" t="s">
        <v>28</v>
      </c>
      <c r="B39" s="3" t="s">
        <v>145</v>
      </c>
      <c r="C39" s="3" t="s">
        <v>59</v>
      </c>
      <c r="D39" s="12" t="s">
        <v>60</v>
      </c>
      <c r="E39" s="6">
        <v>50000</v>
      </c>
    </row>
    <row r="40" spans="1:5" x14ac:dyDescent="0.25">
      <c r="A40" s="11" t="s">
        <v>29</v>
      </c>
      <c r="B40" s="11"/>
      <c r="C40" s="11"/>
      <c r="D40" s="1" t="s">
        <v>8</v>
      </c>
      <c r="E40" s="2">
        <f>E41+E52</f>
        <v>1244858.82</v>
      </c>
    </row>
    <row r="41" spans="1:5" ht="30" x14ac:dyDescent="0.25">
      <c r="A41" s="3" t="s">
        <v>29</v>
      </c>
      <c r="B41" s="3" t="s">
        <v>208</v>
      </c>
      <c r="C41" s="3"/>
      <c r="D41" s="8" t="s">
        <v>82</v>
      </c>
      <c r="E41" s="6">
        <f>E42+E48</f>
        <v>611458.82000000007</v>
      </c>
    </row>
    <row r="42" spans="1:5" ht="16.5" customHeight="1" x14ac:dyDescent="0.25">
      <c r="A42" s="3" t="s">
        <v>29</v>
      </c>
      <c r="B42" s="3" t="s">
        <v>209</v>
      </c>
      <c r="C42" s="3"/>
      <c r="D42" s="8" t="s">
        <v>83</v>
      </c>
      <c r="E42" s="6">
        <f>E43</f>
        <v>386458.82</v>
      </c>
    </row>
    <row r="43" spans="1:5" ht="30" x14ac:dyDescent="0.25">
      <c r="A43" s="3" t="s">
        <v>29</v>
      </c>
      <c r="B43" s="3" t="s">
        <v>210</v>
      </c>
      <c r="C43" s="3"/>
      <c r="D43" s="8" t="s">
        <v>146</v>
      </c>
      <c r="E43" s="6">
        <f>E44+E46</f>
        <v>386458.82</v>
      </c>
    </row>
    <row r="44" spans="1:5" ht="45" x14ac:dyDescent="0.25">
      <c r="A44" s="3" t="s">
        <v>29</v>
      </c>
      <c r="B44" s="3" t="s">
        <v>235</v>
      </c>
      <c r="C44" s="3"/>
      <c r="D44" s="8" t="s">
        <v>84</v>
      </c>
      <c r="E44" s="6">
        <f>E45</f>
        <v>120000</v>
      </c>
    </row>
    <row r="45" spans="1:5" ht="14.25" customHeight="1" x14ac:dyDescent="0.25">
      <c r="A45" s="3" t="s">
        <v>29</v>
      </c>
      <c r="B45" s="3" t="s">
        <v>235</v>
      </c>
      <c r="C45" s="3" t="s">
        <v>57</v>
      </c>
      <c r="D45" s="12" t="s">
        <v>58</v>
      </c>
      <c r="E45" s="6">
        <v>120000</v>
      </c>
    </row>
    <row r="46" spans="1:5" x14ac:dyDescent="0.25">
      <c r="A46" s="3" t="s">
        <v>29</v>
      </c>
      <c r="B46" s="3" t="s">
        <v>236</v>
      </c>
      <c r="C46" s="3"/>
      <c r="D46" s="12" t="s">
        <v>85</v>
      </c>
      <c r="E46" s="6">
        <f>E47</f>
        <v>266458.82</v>
      </c>
    </row>
    <row r="47" spans="1:5" x14ac:dyDescent="0.25">
      <c r="A47" s="3" t="s">
        <v>29</v>
      </c>
      <c r="B47" s="3" t="s">
        <v>236</v>
      </c>
      <c r="C47" s="3" t="s">
        <v>57</v>
      </c>
      <c r="D47" s="12" t="s">
        <v>58</v>
      </c>
      <c r="E47" s="6">
        <v>266458.82</v>
      </c>
    </row>
    <row r="48" spans="1:5" x14ac:dyDescent="0.25">
      <c r="A48" s="3" t="s">
        <v>29</v>
      </c>
      <c r="B48" s="3" t="s">
        <v>213</v>
      </c>
      <c r="C48" s="3"/>
      <c r="D48" s="12" t="s">
        <v>86</v>
      </c>
      <c r="E48" s="6">
        <f>E49</f>
        <v>225000</v>
      </c>
    </row>
    <row r="49" spans="1:5" x14ac:dyDescent="0.25">
      <c r="A49" s="3" t="s">
        <v>29</v>
      </c>
      <c r="B49" s="3" t="s">
        <v>215</v>
      </c>
      <c r="C49" s="3"/>
      <c r="D49" s="12" t="s">
        <v>147</v>
      </c>
      <c r="E49" s="6">
        <f>E50</f>
        <v>225000</v>
      </c>
    </row>
    <row r="50" spans="1:5" ht="30" x14ac:dyDescent="0.25">
      <c r="A50" s="3" t="s">
        <v>29</v>
      </c>
      <c r="B50" s="3" t="s">
        <v>217</v>
      </c>
      <c r="C50" s="3"/>
      <c r="D50" s="12" t="s">
        <v>87</v>
      </c>
      <c r="E50" s="6">
        <f>E51</f>
        <v>225000</v>
      </c>
    </row>
    <row r="51" spans="1:5" ht="15" customHeight="1" x14ac:dyDescent="0.25">
      <c r="A51" s="3" t="s">
        <v>29</v>
      </c>
      <c r="B51" s="3" t="s">
        <v>217</v>
      </c>
      <c r="C51" s="3" t="s">
        <v>57</v>
      </c>
      <c r="D51" s="12" t="s">
        <v>58</v>
      </c>
      <c r="E51" s="6">
        <v>225000</v>
      </c>
    </row>
    <row r="52" spans="1:5" ht="30" x14ac:dyDescent="0.25">
      <c r="A52" s="3" t="s">
        <v>29</v>
      </c>
      <c r="B52" s="3" t="s">
        <v>228</v>
      </c>
      <c r="C52" s="3"/>
      <c r="D52" s="8" t="s">
        <v>74</v>
      </c>
      <c r="E52" s="6">
        <f>E53+E57</f>
        <v>633400</v>
      </c>
    </row>
    <row r="53" spans="1:5" ht="30" x14ac:dyDescent="0.25">
      <c r="A53" s="3" t="s">
        <v>29</v>
      </c>
      <c r="B53" s="3" t="s">
        <v>229</v>
      </c>
      <c r="C53" s="3"/>
      <c r="D53" s="8" t="s">
        <v>75</v>
      </c>
      <c r="E53" s="6">
        <f>E54</f>
        <v>250000</v>
      </c>
    </row>
    <row r="54" spans="1:5" ht="30" x14ac:dyDescent="0.25">
      <c r="A54" s="3" t="s">
        <v>29</v>
      </c>
      <c r="B54" s="3" t="s">
        <v>237</v>
      </c>
      <c r="C54" s="3"/>
      <c r="D54" s="8" t="s">
        <v>148</v>
      </c>
      <c r="E54" s="6">
        <f>E55</f>
        <v>250000</v>
      </c>
    </row>
    <row r="55" spans="1:5" ht="30" x14ac:dyDescent="0.25">
      <c r="A55" s="3" t="s">
        <v>29</v>
      </c>
      <c r="B55" s="3" t="s">
        <v>238</v>
      </c>
      <c r="C55" s="3"/>
      <c r="D55" s="8" t="s">
        <v>88</v>
      </c>
      <c r="E55" s="6">
        <f>E56</f>
        <v>250000</v>
      </c>
    </row>
    <row r="56" spans="1:5" ht="14.25" customHeight="1" x14ac:dyDescent="0.25">
      <c r="A56" s="3" t="s">
        <v>29</v>
      </c>
      <c r="B56" s="3" t="s">
        <v>238</v>
      </c>
      <c r="C56" s="3" t="s">
        <v>57</v>
      </c>
      <c r="D56" s="12" t="s">
        <v>58</v>
      </c>
      <c r="E56" s="6">
        <v>250000</v>
      </c>
    </row>
    <row r="57" spans="1:5" ht="30" x14ac:dyDescent="0.25">
      <c r="A57" s="3" t="s">
        <v>29</v>
      </c>
      <c r="B57" s="3" t="s">
        <v>275</v>
      </c>
      <c r="C57" s="3"/>
      <c r="D57" s="12" t="s">
        <v>89</v>
      </c>
      <c r="E57" s="6">
        <f>E58+E61</f>
        <v>383400</v>
      </c>
    </row>
    <row r="58" spans="1:5" ht="30" x14ac:dyDescent="0.25">
      <c r="A58" s="3" t="s">
        <v>29</v>
      </c>
      <c r="B58" s="3" t="s">
        <v>285</v>
      </c>
      <c r="C58" s="3"/>
      <c r="D58" s="12" t="s">
        <v>149</v>
      </c>
      <c r="E58" s="6">
        <f>E59</f>
        <v>20000</v>
      </c>
    </row>
    <row r="59" spans="1:5" x14ac:dyDescent="0.25">
      <c r="A59" s="3" t="s">
        <v>29</v>
      </c>
      <c r="B59" s="3" t="s">
        <v>286</v>
      </c>
      <c r="C59" s="3"/>
      <c r="D59" s="12" t="s">
        <v>90</v>
      </c>
      <c r="E59" s="6">
        <f>E60</f>
        <v>20000</v>
      </c>
    </row>
    <row r="60" spans="1:5" ht="16.5" customHeight="1" x14ac:dyDescent="0.25">
      <c r="A60" s="3" t="s">
        <v>29</v>
      </c>
      <c r="B60" s="3" t="s">
        <v>286</v>
      </c>
      <c r="C60" s="3" t="s">
        <v>57</v>
      </c>
      <c r="D60" s="12" t="s">
        <v>58</v>
      </c>
      <c r="E60" s="6">
        <v>20000</v>
      </c>
    </row>
    <row r="61" spans="1:5" ht="30" x14ac:dyDescent="0.25">
      <c r="A61" s="3" t="s">
        <v>29</v>
      </c>
      <c r="B61" s="3" t="s">
        <v>276</v>
      </c>
      <c r="C61" s="3"/>
      <c r="D61" s="12" t="s">
        <v>150</v>
      </c>
      <c r="E61" s="6">
        <f>E62+E65</f>
        <v>363400</v>
      </c>
    </row>
    <row r="62" spans="1:5" ht="45" x14ac:dyDescent="0.25">
      <c r="A62" s="3" t="s">
        <v>29</v>
      </c>
      <c r="B62" s="3" t="s">
        <v>287</v>
      </c>
      <c r="C62" s="3"/>
      <c r="D62" s="12" t="s">
        <v>91</v>
      </c>
      <c r="E62" s="6">
        <f>E63+E64</f>
        <v>297400</v>
      </c>
    </row>
    <row r="63" spans="1:5" ht="45.75" customHeight="1" x14ac:dyDescent="0.25">
      <c r="A63" s="3" t="s">
        <v>29</v>
      </c>
      <c r="B63" s="3" t="s">
        <v>287</v>
      </c>
      <c r="C63" s="3" t="s">
        <v>55</v>
      </c>
      <c r="D63" s="12" t="s">
        <v>56</v>
      </c>
      <c r="E63" s="6">
        <v>263988.71999999997</v>
      </c>
    </row>
    <row r="64" spans="1:5" ht="15.75" customHeight="1" x14ac:dyDescent="0.25">
      <c r="A64" s="3" t="s">
        <v>29</v>
      </c>
      <c r="B64" s="3" t="s">
        <v>287</v>
      </c>
      <c r="C64" s="3" t="s">
        <v>57</v>
      </c>
      <c r="D64" s="12" t="s">
        <v>58</v>
      </c>
      <c r="E64" s="6">
        <v>33411.279999999999</v>
      </c>
    </row>
    <row r="65" spans="1:5" ht="45" x14ac:dyDescent="0.25">
      <c r="A65" s="3" t="s">
        <v>29</v>
      </c>
      <c r="B65" s="3" t="s">
        <v>288</v>
      </c>
      <c r="C65" s="3"/>
      <c r="D65" s="12" t="s">
        <v>92</v>
      </c>
      <c r="E65" s="6">
        <f>E66+E67</f>
        <v>66000</v>
      </c>
    </row>
    <row r="66" spans="1:5" ht="45" customHeight="1" x14ac:dyDescent="0.25">
      <c r="A66" s="3" t="s">
        <v>29</v>
      </c>
      <c r="B66" s="3" t="s">
        <v>288</v>
      </c>
      <c r="C66" s="3" t="s">
        <v>55</v>
      </c>
      <c r="D66" s="12" t="s">
        <v>56</v>
      </c>
      <c r="E66" s="6">
        <v>49835.66</v>
      </c>
    </row>
    <row r="67" spans="1:5" ht="18.75" customHeight="1" x14ac:dyDescent="0.25">
      <c r="A67" s="3" t="s">
        <v>29</v>
      </c>
      <c r="B67" s="3" t="s">
        <v>288</v>
      </c>
      <c r="C67" s="3" t="s">
        <v>57</v>
      </c>
      <c r="D67" s="12" t="s">
        <v>58</v>
      </c>
      <c r="E67" s="6">
        <v>16164.34</v>
      </c>
    </row>
    <row r="68" spans="1:5" x14ac:dyDescent="0.25">
      <c r="A68" s="11" t="s">
        <v>30</v>
      </c>
      <c r="B68" s="11"/>
      <c r="C68" s="11"/>
      <c r="D68" s="1" t="s">
        <v>9</v>
      </c>
      <c r="E68" s="2">
        <f>E69</f>
        <v>71800</v>
      </c>
    </row>
    <row r="69" spans="1:5" x14ac:dyDescent="0.25">
      <c r="A69" s="3" t="s">
        <v>31</v>
      </c>
      <c r="B69" s="3"/>
      <c r="C69" s="3"/>
      <c r="D69" s="8" t="s">
        <v>10</v>
      </c>
      <c r="E69" s="6">
        <f>E70</f>
        <v>71800</v>
      </c>
    </row>
    <row r="70" spans="1:5" ht="30" x14ac:dyDescent="0.25">
      <c r="A70" s="3" t="s">
        <v>31</v>
      </c>
      <c r="B70" s="3" t="s">
        <v>228</v>
      </c>
      <c r="C70" s="3"/>
      <c r="D70" s="8" t="s">
        <v>74</v>
      </c>
      <c r="E70" s="6">
        <f>E71</f>
        <v>71800</v>
      </c>
    </row>
    <row r="71" spans="1:5" ht="30" x14ac:dyDescent="0.25">
      <c r="A71" s="3" t="s">
        <v>31</v>
      </c>
      <c r="B71" s="3" t="s">
        <v>275</v>
      </c>
      <c r="C71" s="3"/>
      <c r="D71" s="12" t="s">
        <v>89</v>
      </c>
      <c r="E71" s="6">
        <f>E72</f>
        <v>71800</v>
      </c>
    </row>
    <row r="72" spans="1:5" ht="30" x14ac:dyDescent="0.25">
      <c r="A72" s="3" t="s">
        <v>31</v>
      </c>
      <c r="B72" s="3" t="s">
        <v>276</v>
      </c>
      <c r="C72" s="3"/>
      <c r="D72" s="12" t="s">
        <v>150</v>
      </c>
      <c r="E72" s="6">
        <f>E73</f>
        <v>71800</v>
      </c>
    </row>
    <row r="73" spans="1:5" ht="27.75" customHeight="1" x14ac:dyDescent="0.25">
      <c r="A73" s="3" t="s">
        <v>31</v>
      </c>
      <c r="B73" s="3" t="s">
        <v>289</v>
      </c>
      <c r="C73" s="3"/>
      <c r="D73" s="8" t="s">
        <v>93</v>
      </c>
      <c r="E73" s="6">
        <f>E74+E75</f>
        <v>71800</v>
      </c>
    </row>
    <row r="74" spans="1:5" ht="45" customHeight="1" x14ac:dyDescent="0.25">
      <c r="A74" s="3" t="s">
        <v>31</v>
      </c>
      <c r="B74" s="3" t="s">
        <v>289</v>
      </c>
      <c r="C74" s="3" t="s">
        <v>55</v>
      </c>
      <c r="D74" s="12" t="s">
        <v>56</v>
      </c>
      <c r="E74" s="6">
        <f>48413.84+14620.78</f>
        <v>63034.619999999995</v>
      </c>
    </row>
    <row r="75" spans="1:5" ht="18" customHeight="1" x14ac:dyDescent="0.25">
      <c r="A75" s="3" t="s">
        <v>31</v>
      </c>
      <c r="B75" s="3" t="s">
        <v>289</v>
      </c>
      <c r="C75" s="3" t="s">
        <v>57</v>
      </c>
      <c r="D75" s="12" t="s">
        <v>58</v>
      </c>
      <c r="E75" s="6">
        <v>8765.3799999999992</v>
      </c>
    </row>
    <row r="76" spans="1:5" ht="15" customHeight="1" x14ac:dyDescent="0.25">
      <c r="A76" s="11" t="s">
        <v>49</v>
      </c>
      <c r="B76" s="11"/>
      <c r="C76" s="11"/>
      <c r="D76" s="1" t="s">
        <v>50</v>
      </c>
      <c r="E76" s="2">
        <f>E77+E87</f>
        <v>863332.49</v>
      </c>
    </row>
    <row r="77" spans="1:5" x14ac:dyDescent="0.25">
      <c r="A77" s="11" t="s">
        <v>53</v>
      </c>
      <c r="B77" s="11"/>
      <c r="C77" s="11"/>
      <c r="D77" s="1" t="s">
        <v>54</v>
      </c>
      <c r="E77" s="2">
        <f>E78</f>
        <v>674472.49</v>
      </c>
    </row>
    <row r="78" spans="1:5" ht="30" x14ac:dyDescent="0.25">
      <c r="A78" s="3" t="s">
        <v>53</v>
      </c>
      <c r="B78" s="3" t="s">
        <v>228</v>
      </c>
      <c r="C78" s="3"/>
      <c r="D78" s="8" t="s">
        <v>74</v>
      </c>
      <c r="E78" s="6">
        <f>E79</f>
        <v>674472.49</v>
      </c>
    </row>
    <row r="79" spans="1:5" ht="30" x14ac:dyDescent="0.25">
      <c r="A79" s="3" t="s">
        <v>53</v>
      </c>
      <c r="B79" s="3" t="s">
        <v>275</v>
      </c>
      <c r="C79" s="3"/>
      <c r="D79" s="12" t="s">
        <v>89</v>
      </c>
      <c r="E79" s="6">
        <f>E80+E83</f>
        <v>674472.49</v>
      </c>
    </row>
    <row r="80" spans="1:5" ht="30" x14ac:dyDescent="0.25">
      <c r="A80" s="3" t="s">
        <v>53</v>
      </c>
      <c r="B80" s="3" t="s">
        <v>276</v>
      </c>
      <c r="C80" s="3"/>
      <c r="D80" s="12" t="s">
        <v>150</v>
      </c>
      <c r="E80" s="6">
        <f>E81</f>
        <v>46000</v>
      </c>
    </row>
    <row r="81" spans="1:5" ht="30" x14ac:dyDescent="0.25">
      <c r="A81" s="3" t="s">
        <v>53</v>
      </c>
      <c r="B81" s="3" t="s">
        <v>290</v>
      </c>
      <c r="C81" s="3"/>
      <c r="D81" s="8" t="s">
        <v>94</v>
      </c>
      <c r="E81" s="6">
        <f>E82</f>
        <v>46000</v>
      </c>
    </row>
    <row r="82" spans="1:5" ht="44.25" customHeight="1" x14ac:dyDescent="0.25">
      <c r="A82" s="3" t="s">
        <v>53</v>
      </c>
      <c r="B82" s="3" t="s">
        <v>290</v>
      </c>
      <c r="C82" s="3" t="s">
        <v>55</v>
      </c>
      <c r="D82" s="12" t="s">
        <v>56</v>
      </c>
      <c r="E82" s="6">
        <v>46000</v>
      </c>
    </row>
    <row r="83" spans="1:5" x14ac:dyDescent="0.25">
      <c r="A83" s="3" t="s">
        <v>53</v>
      </c>
      <c r="B83" s="3" t="s">
        <v>232</v>
      </c>
      <c r="C83" s="3"/>
      <c r="D83" s="8" t="s">
        <v>77</v>
      </c>
      <c r="E83" s="6">
        <f>E84</f>
        <v>628472.49</v>
      </c>
    </row>
    <row r="84" spans="1:5" x14ac:dyDescent="0.25">
      <c r="A84" s="3" t="s">
        <v>53</v>
      </c>
      <c r="B84" s="3" t="s">
        <v>234</v>
      </c>
      <c r="C84" s="3"/>
      <c r="D84" s="8" t="s">
        <v>95</v>
      </c>
      <c r="E84" s="6">
        <f>E85+E86</f>
        <v>628472.49</v>
      </c>
    </row>
    <row r="85" spans="1:5" ht="44.25" customHeight="1" x14ac:dyDescent="0.25">
      <c r="A85" s="3" t="s">
        <v>53</v>
      </c>
      <c r="B85" s="3" t="s">
        <v>234</v>
      </c>
      <c r="C85" s="3" t="s">
        <v>55</v>
      </c>
      <c r="D85" s="12" t="s">
        <v>56</v>
      </c>
      <c r="E85" s="6">
        <v>599138.89</v>
      </c>
    </row>
    <row r="86" spans="1:5" ht="16.5" customHeight="1" x14ac:dyDescent="0.25">
      <c r="A86" s="3" t="s">
        <v>53</v>
      </c>
      <c r="B86" s="3" t="s">
        <v>234</v>
      </c>
      <c r="C86" s="3" t="s">
        <v>57</v>
      </c>
      <c r="D86" s="12" t="s">
        <v>58</v>
      </c>
      <c r="E86" s="6">
        <v>29333.599999999999</v>
      </c>
    </row>
    <row r="87" spans="1:5" ht="29.25" x14ac:dyDescent="0.25">
      <c r="A87" s="11" t="s">
        <v>51</v>
      </c>
      <c r="B87" s="11"/>
      <c r="C87" s="11"/>
      <c r="D87" s="1" t="s">
        <v>52</v>
      </c>
      <c r="E87" s="2">
        <f>E88</f>
        <v>188860</v>
      </c>
    </row>
    <row r="88" spans="1:5" ht="30" x14ac:dyDescent="0.25">
      <c r="A88" s="3" t="s">
        <v>51</v>
      </c>
      <c r="B88" s="3" t="s">
        <v>160</v>
      </c>
      <c r="C88" s="3"/>
      <c r="D88" s="8" t="s">
        <v>96</v>
      </c>
      <c r="E88" s="6">
        <f>E89</f>
        <v>188860</v>
      </c>
    </row>
    <row r="89" spans="1:5" x14ac:dyDescent="0.25">
      <c r="A89" s="3" t="s">
        <v>51</v>
      </c>
      <c r="B89" s="3" t="s">
        <v>239</v>
      </c>
      <c r="C89" s="3"/>
      <c r="D89" s="8" t="s">
        <v>97</v>
      </c>
      <c r="E89" s="6">
        <f>E90</f>
        <v>188860</v>
      </c>
    </row>
    <row r="90" spans="1:5" ht="30" x14ac:dyDescent="0.25">
      <c r="A90" s="3" t="s">
        <v>51</v>
      </c>
      <c r="B90" s="3" t="s">
        <v>240</v>
      </c>
      <c r="C90" s="3"/>
      <c r="D90" s="8" t="s">
        <v>154</v>
      </c>
      <c r="E90" s="6">
        <f>E91</f>
        <v>188860</v>
      </c>
    </row>
    <row r="91" spans="1:5" ht="16.5" customHeight="1" x14ac:dyDescent="0.25">
      <c r="A91" s="3" t="s">
        <v>51</v>
      </c>
      <c r="B91" s="3" t="s">
        <v>241</v>
      </c>
      <c r="C91" s="3"/>
      <c r="D91" s="8" t="s">
        <v>98</v>
      </c>
      <c r="E91" s="6">
        <f>E92</f>
        <v>188860</v>
      </c>
    </row>
    <row r="92" spans="1:5" ht="16.5" customHeight="1" x14ac:dyDescent="0.25">
      <c r="A92" s="3" t="s">
        <v>51</v>
      </c>
      <c r="B92" s="3" t="s">
        <v>241</v>
      </c>
      <c r="C92" s="3" t="s">
        <v>57</v>
      </c>
      <c r="D92" s="12" t="s">
        <v>58</v>
      </c>
      <c r="E92" s="6">
        <v>188860</v>
      </c>
    </row>
    <row r="93" spans="1:5" x14ac:dyDescent="0.25">
      <c r="A93" s="11" t="s">
        <v>32</v>
      </c>
      <c r="B93" s="11"/>
      <c r="C93" s="11"/>
      <c r="D93" s="1" t="s">
        <v>11</v>
      </c>
      <c r="E93" s="2">
        <f>E94+E99+E107</f>
        <v>9374804</v>
      </c>
    </row>
    <row r="94" spans="1:5" x14ac:dyDescent="0.25">
      <c r="A94" s="11" t="s">
        <v>155</v>
      </c>
      <c r="B94" s="11"/>
      <c r="C94" s="11"/>
      <c r="D94" s="1" t="s">
        <v>156</v>
      </c>
      <c r="E94" s="2">
        <f>E95</f>
        <v>52100</v>
      </c>
    </row>
    <row r="95" spans="1:5" ht="30" x14ac:dyDescent="0.25">
      <c r="A95" s="3" t="s">
        <v>155</v>
      </c>
      <c r="B95" s="3" t="s">
        <v>139</v>
      </c>
      <c r="C95" s="3"/>
      <c r="D95" s="8" t="s">
        <v>157</v>
      </c>
      <c r="E95" s="6">
        <f>E96</f>
        <v>52100</v>
      </c>
    </row>
    <row r="96" spans="1:5" ht="16.5" customHeight="1" x14ac:dyDescent="0.25">
      <c r="A96" s="3" t="s">
        <v>155</v>
      </c>
      <c r="B96" s="3" t="s">
        <v>158</v>
      </c>
      <c r="C96" s="3"/>
      <c r="D96" s="8" t="s">
        <v>81</v>
      </c>
      <c r="E96" s="6">
        <f>E97</f>
        <v>52100</v>
      </c>
    </row>
    <row r="97" spans="1:5" ht="75" x14ac:dyDescent="0.25">
      <c r="A97" s="3" t="s">
        <v>155</v>
      </c>
      <c r="B97" s="3" t="s">
        <v>280</v>
      </c>
      <c r="C97" s="3"/>
      <c r="D97" s="16" t="s">
        <v>159</v>
      </c>
      <c r="E97" s="6">
        <f>E98</f>
        <v>52100</v>
      </c>
    </row>
    <row r="98" spans="1:5" ht="15" customHeight="1" x14ac:dyDescent="0.25">
      <c r="A98" s="3" t="s">
        <v>155</v>
      </c>
      <c r="B98" s="3" t="s">
        <v>280</v>
      </c>
      <c r="C98" s="3" t="s">
        <v>57</v>
      </c>
      <c r="D98" s="8" t="s">
        <v>58</v>
      </c>
      <c r="E98" s="6">
        <v>52100</v>
      </c>
    </row>
    <row r="99" spans="1:5" x14ac:dyDescent="0.25">
      <c r="A99" s="11" t="s">
        <v>46</v>
      </c>
      <c r="B99" s="11"/>
      <c r="C99" s="11"/>
      <c r="D99" s="1" t="s">
        <v>12</v>
      </c>
      <c r="E99" s="2">
        <f>E100</f>
        <v>1225500</v>
      </c>
    </row>
    <row r="100" spans="1:5" ht="30" x14ac:dyDescent="0.25">
      <c r="A100" s="3" t="s">
        <v>46</v>
      </c>
      <c r="B100" s="3" t="s">
        <v>242</v>
      </c>
      <c r="C100" s="3"/>
      <c r="D100" s="8" t="s">
        <v>99</v>
      </c>
      <c r="E100" s="6">
        <f>E101</f>
        <v>1225500</v>
      </c>
    </row>
    <row r="101" spans="1:5" ht="31.5" customHeight="1" x14ac:dyDescent="0.25">
      <c r="A101" s="3" t="s">
        <v>46</v>
      </c>
      <c r="B101" s="3" t="s">
        <v>243</v>
      </c>
      <c r="C101" s="3"/>
      <c r="D101" s="8" t="s">
        <v>100</v>
      </c>
      <c r="E101" s="6">
        <f>E102</f>
        <v>1225500</v>
      </c>
    </row>
    <row r="102" spans="1:5" x14ac:dyDescent="0.25">
      <c r="A102" s="3" t="s">
        <v>46</v>
      </c>
      <c r="B102" s="3" t="s">
        <v>244</v>
      </c>
      <c r="C102" s="3"/>
      <c r="D102" s="8" t="s">
        <v>161</v>
      </c>
      <c r="E102" s="6">
        <f>E103+E105</f>
        <v>1225500</v>
      </c>
    </row>
    <row r="103" spans="1:5" x14ac:dyDescent="0.25">
      <c r="A103" s="3" t="s">
        <v>46</v>
      </c>
      <c r="B103" s="3" t="s">
        <v>245</v>
      </c>
      <c r="C103" s="3"/>
      <c r="D103" s="8" t="s">
        <v>101</v>
      </c>
      <c r="E103" s="6">
        <f>E104</f>
        <v>1225500</v>
      </c>
    </row>
    <row r="104" spans="1:5" x14ac:dyDescent="0.25">
      <c r="A104" s="3" t="s">
        <v>46</v>
      </c>
      <c r="B104" s="3" t="s">
        <v>245</v>
      </c>
      <c r="C104" s="3" t="s">
        <v>59</v>
      </c>
      <c r="D104" s="12" t="s">
        <v>60</v>
      </c>
      <c r="E104" s="6">
        <v>1225500</v>
      </c>
    </row>
    <row r="105" spans="1:5" x14ac:dyDescent="0.25">
      <c r="A105" s="3" t="s">
        <v>46</v>
      </c>
      <c r="B105" s="3" t="s">
        <v>246</v>
      </c>
      <c r="C105" s="3"/>
      <c r="D105" s="12" t="s">
        <v>162</v>
      </c>
      <c r="E105" s="6">
        <f>E106</f>
        <v>0</v>
      </c>
    </row>
    <row r="106" spans="1:5" x14ac:dyDescent="0.25">
      <c r="A106" s="3" t="s">
        <v>46</v>
      </c>
      <c r="B106" s="3" t="s">
        <v>246</v>
      </c>
      <c r="C106" s="3" t="s">
        <v>59</v>
      </c>
      <c r="D106" s="12" t="s">
        <v>60</v>
      </c>
      <c r="E106" s="17"/>
    </row>
    <row r="107" spans="1:5" x14ac:dyDescent="0.25">
      <c r="A107" s="11" t="s">
        <v>65</v>
      </c>
      <c r="B107" s="11"/>
      <c r="C107" s="11"/>
      <c r="D107" s="1" t="s">
        <v>66</v>
      </c>
      <c r="E107" s="2">
        <f>E108</f>
        <v>8097204</v>
      </c>
    </row>
    <row r="108" spans="1:5" ht="30" x14ac:dyDescent="0.25">
      <c r="A108" s="3" t="s">
        <v>65</v>
      </c>
      <c r="B108" s="3" t="s">
        <v>242</v>
      </c>
      <c r="C108" s="3"/>
      <c r="D108" s="8" t="s">
        <v>99</v>
      </c>
      <c r="E108" s="6">
        <f>E109</f>
        <v>8097204</v>
      </c>
    </row>
    <row r="109" spans="1:5" ht="30.75" customHeight="1" x14ac:dyDescent="0.25">
      <c r="A109" s="3" t="s">
        <v>65</v>
      </c>
      <c r="B109" s="3" t="s">
        <v>243</v>
      </c>
      <c r="C109" s="3"/>
      <c r="D109" s="8" t="s">
        <v>100</v>
      </c>
      <c r="E109" s="6">
        <f>E110</f>
        <v>8097204</v>
      </c>
    </row>
    <row r="110" spans="1:5" ht="45" x14ac:dyDescent="0.25">
      <c r="A110" s="3" t="s">
        <v>65</v>
      </c>
      <c r="B110" s="3" t="s">
        <v>247</v>
      </c>
      <c r="C110" s="3"/>
      <c r="D110" s="12" t="s">
        <v>163</v>
      </c>
      <c r="E110" s="6">
        <f>E111+E113+E115</f>
        <v>8097204</v>
      </c>
    </row>
    <row r="111" spans="1:5" x14ac:dyDescent="0.25">
      <c r="A111" s="3" t="s">
        <v>65</v>
      </c>
      <c r="B111" s="3" t="s">
        <v>248</v>
      </c>
      <c r="C111" s="3"/>
      <c r="D111" s="12" t="s">
        <v>102</v>
      </c>
      <c r="E111" s="6">
        <f>E112</f>
        <v>5527758</v>
      </c>
    </row>
    <row r="112" spans="1:5" ht="18.75" customHeight="1" x14ac:dyDescent="0.25">
      <c r="A112" s="3" t="s">
        <v>65</v>
      </c>
      <c r="B112" s="3" t="s">
        <v>248</v>
      </c>
      <c r="C112" s="3" t="s">
        <v>57</v>
      </c>
      <c r="D112" s="12" t="s">
        <v>58</v>
      </c>
      <c r="E112" s="6">
        <v>5527758</v>
      </c>
    </row>
    <row r="113" spans="1:5" ht="30" x14ac:dyDescent="0.25">
      <c r="A113" s="3" t="s">
        <v>65</v>
      </c>
      <c r="B113" s="3" t="s">
        <v>249</v>
      </c>
      <c r="C113" s="3"/>
      <c r="D113" s="12" t="s">
        <v>164</v>
      </c>
      <c r="E113" s="6">
        <f>E114</f>
        <v>1661743</v>
      </c>
    </row>
    <row r="114" spans="1:5" x14ac:dyDescent="0.25">
      <c r="A114" s="3" t="s">
        <v>65</v>
      </c>
      <c r="B114" s="3" t="s">
        <v>249</v>
      </c>
      <c r="C114" s="3" t="s">
        <v>57</v>
      </c>
      <c r="D114" s="12" t="s">
        <v>58</v>
      </c>
      <c r="E114" s="6">
        <v>1661743</v>
      </c>
    </row>
    <row r="115" spans="1:5" x14ac:dyDescent="0.25">
      <c r="A115" s="3" t="s">
        <v>65</v>
      </c>
      <c r="B115" s="3" t="s">
        <v>250</v>
      </c>
      <c r="C115" s="3"/>
      <c r="D115" s="12" t="s">
        <v>220</v>
      </c>
      <c r="E115" s="6">
        <f>E116</f>
        <v>907703</v>
      </c>
    </row>
    <row r="116" spans="1:5" ht="16.5" customHeight="1" x14ac:dyDescent="0.25">
      <c r="A116" s="3" t="s">
        <v>65</v>
      </c>
      <c r="B116" s="3" t="s">
        <v>250</v>
      </c>
      <c r="C116" s="3" t="s">
        <v>57</v>
      </c>
      <c r="D116" s="12" t="s">
        <v>58</v>
      </c>
      <c r="E116" s="6">
        <v>907703</v>
      </c>
    </row>
    <row r="117" spans="1:5" x14ac:dyDescent="0.25">
      <c r="A117" s="11" t="s">
        <v>33</v>
      </c>
      <c r="B117" s="11"/>
      <c r="C117" s="11"/>
      <c r="D117" s="1" t="s">
        <v>13</v>
      </c>
      <c r="E117" s="2">
        <f>E118+E130+E139</f>
        <v>17096111.300000001</v>
      </c>
    </row>
    <row r="118" spans="1:5" x14ac:dyDescent="0.25">
      <c r="A118" s="11" t="s">
        <v>34</v>
      </c>
      <c r="B118" s="11"/>
      <c r="C118" s="11"/>
      <c r="D118" s="1" t="s">
        <v>14</v>
      </c>
      <c r="E118" s="2">
        <f>E119</f>
        <v>11668297.449999999</v>
      </c>
    </row>
    <row r="119" spans="1:5" ht="45" x14ac:dyDescent="0.25">
      <c r="A119" s="3" t="s">
        <v>34</v>
      </c>
      <c r="B119" s="3" t="s">
        <v>165</v>
      </c>
      <c r="C119" s="3"/>
      <c r="D119" s="8" t="s">
        <v>103</v>
      </c>
      <c r="E119" s="6">
        <f>E120</f>
        <v>11668297.449999999</v>
      </c>
    </row>
    <row r="120" spans="1:5" x14ac:dyDescent="0.25">
      <c r="A120" s="3" t="s">
        <v>34</v>
      </c>
      <c r="B120" s="3" t="s">
        <v>166</v>
      </c>
      <c r="C120" s="3"/>
      <c r="D120" s="12" t="s">
        <v>67</v>
      </c>
      <c r="E120" s="6">
        <f>E121+E127</f>
        <v>11668297.449999999</v>
      </c>
    </row>
    <row r="121" spans="1:5" x14ac:dyDescent="0.25">
      <c r="A121" s="3" t="s">
        <v>34</v>
      </c>
      <c r="B121" s="3" t="s">
        <v>167</v>
      </c>
      <c r="C121" s="3"/>
      <c r="D121" s="12" t="s">
        <v>168</v>
      </c>
      <c r="E121" s="6">
        <f>E122+E125</f>
        <v>11196775.18</v>
      </c>
    </row>
    <row r="122" spans="1:5" x14ac:dyDescent="0.25">
      <c r="A122" s="3" t="s">
        <v>34</v>
      </c>
      <c r="B122" s="3" t="s">
        <v>169</v>
      </c>
      <c r="C122" s="3"/>
      <c r="D122" s="12" t="s">
        <v>104</v>
      </c>
      <c r="E122" s="6">
        <f>E123+E124</f>
        <v>2598689.23</v>
      </c>
    </row>
    <row r="123" spans="1:5" ht="17.25" customHeight="1" x14ac:dyDescent="0.25">
      <c r="A123" s="3" t="s">
        <v>34</v>
      </c>
      <c r="B123" s="3" t="s">
        <v>169</v>
      </c>
      <c r="C123" s="3" t="s">
        <v>57</v>
      </c>
      <c r="D123" s="12" t="s">
        <v>58</v>
      </c>
      <c r="E123" s="6">
        <f>542339+1996350.23</f>
        <v>2538689.23</v>
      </c>
    </row>
    <row r="124" spans="1:5" x14ac:dyDescent="0.25">
      <c r="A124" s="3" t="s">
        <v>34</v>
      </c>
      <c r="B124" s="3" t="s">
        <v>169</v>
      </c>
      <c r="C124" s="3" t="s">
        <v>59</v>
      </c>
      <c r="D124" s="12" t="s">
        <v>60</v>
      </c>
      <c r="E124" s="6">
        <v>60000</v>
      </c>
    </row>
    <row r="125" spans="1:5" ht="30" x14ac:dyDescent="0.25">
      <c r="A125" s="3" t="s">
        <v>34</v>
      </c>
      <c r="B125" s="3" t="s">
        <v>170</v>
      </c>
      <c r="C125" s="3"/>
      <c r="D125" s="12" t="s">
        <v>105</v>
      </c>
      <c r="E125" s="6">
        <f>E126</f>
        <v>8598085.9499999993</v>
      </c>
    </row>
    <row r="126" spans="1:5" x14ac:dyDescent="0.25">
      <c r="A126" s="3" t="s">
        <v>34</v>
      </c>
      <c r="B126" s="3" t="s">
        <v>170</v>
      </c>
      <c r="C126" s="3" t="s">
        <v>61</v>
      </c>
      <c r="D126" s="8" t="s">
        <v>62</v>
      </c>
      <c r="E126" s="6">
        <f>939391.82+8593694.77-243000-140000-552000.64</f>
        <v>8598085.9499999993</v>
      </c>
    </row>
    <row r="127" spans="1:5" ht="30" x14ac:dyDescent="0.25">
      <c r="A127" s="3" t="s">
        <v>34</v>
      </c>
      <c r="B127" s="3" t="s">
        <v>171</v>
      </c>
      <c r="C127" s="3"/>
      <c r="D127" s="8" t="s">
        <v>172</v>
      </c>
      <c r="E127" s="6">
        <f>E128</f>
        <v>471522.27</v>
      </c>
    </row>
    <row r="128" spans="1:5" ht="21.75" customHeight="1" x14ac:dyDescent="0.25">
      <c r="A128" s="3" t="s">
        <v>34</v>
      </c>
      <c r="B128" s="3" t="s">
        <v>173</v>
      </c>
      <c r="C128" s="3"/>
      <c r="D128" s="12" t="s">
        <v>106</v>
      </c>
      <c r="E128" s="6">
        <f>E129</f>
        <v>471522.27</v>
      </c>
    </row>
    <row r="129" spans="1:5" x14ac:dyDescent="0.25">
      <c r="A129" s="3" t="s">
        <v>34</v>
      </c>
      <c r="B129" s="3" t="s">
        <v>173</v>
      </c>
      <c r="C129" s="3" t="s">
        <v>57</v>
      </c>
      <c r="D129" s="12" t="s">
        <v>58</v>
      </c>
      <c r="E129" s="6">
        <v>471522.27</v>
      </c>
    </row>
    <row r="130" spans="1:5" x14ac:dyDescent="0.25">
      <c r="A130" s="11" t="s">
        <v>35</v>
      </c>
      <c r="B130" s="11"/>
      <c r="C130" s="11"/>
      <c r="D130" s="1" t="s">
        <v>15</v>
      </c>
      <c r="E130" s="2">
        <f>E131</f>
        <v>1550325</v>
      </c>
    </row>
    <row r="131" spans="1:5" ht="48" customHeight="1" x14ac:dyDescent="0.25">
      <c r="A131" s="3" t="s">
        <v>35</v>
      </c>
      <c r="B131" s="3" t="s">
        <v>165</v>
      </c>
      <c r="C131" s="3"/>
      <c r="D131" s="8" t="s">
        <v>103</v>
      </c>
      <c r="E131" s="6">
        <f>E132</f>
        <v>1550325</v>
      </c>
    </row>
    <row r="132" spans="1:5" ht="30" x14ac:dyDescent="0.25">
      <c r="A132" s="3" t="s">
        <v>35</v>
      </c>
      <c r="B132" s="3" t="s">
        <v>174</v>
      </c>
      <c r="C132" s="3"/>
      <c r="D132" s="8" t="s">
        <v>107</v>
      </c>
      <c r="E132" s="6">
        <f>E133+E136</f>
        <v>1550325</v>
      </c>
    </row>
    <row r="133" spans="1:5" ht="30" x14ac:dyDescent="0.25">
      <c r="A133" s="3" t="s">
        <v>35</v>
      </c>
      <c r="B133" s="3" t="s">
        <v>175</v>
      </c>
      <c r="C133" s="3"/>
      <c r="D133" s="18" t="s">
        <v>176</v>
      </c>
      <c r="E133" s="6">
        <f>E134</f>
        <v>293000</v>
      </c>
    </row>
    <row r="134" spans="1:5" ht="18" customHeight="1" x14ac:dyDescent="0.25">
      <c r="A134" s="3" t="s">
        <v>35</v>
      </c>
      <c r="B134" s="3" t="s">
        <v>177</v>
      </c>
      <c r="C134" s="3"/>
      <c r="D134" s="12" t="s">
        <v>178</v>
      </c>
      <c r="E134" s="6">
        <f>E135</f>
        <v>293000</v>
      </c>
    </row>
    <row r="135" spans="1:5" ht="16.5" customHeight="1" x14ac:dyDescent="0.25">
      <c r="A135" s="3" t="s">
        <v>35</v>
      </c>
      <c r="B135" s="3" t="s">
        <v>177</v>
      </c>
      <c r="C135" s="3" t="s">
        <v>57</v>
      </c>
      <c r="D135" s="12" t="s">
        <v>58</v>
      </c>
      <c r="E135" s="6">
        <f>243000+50000</f>
        <v>293000</v>
      </c>
    </row>
    <row r="136" spans="1:5" x14ac:dyDescent="0.25">
      <c r="A136" s="3" t="s">
        <v>35</v>
      </c>
      <c r="B136" s="3" t="s">
        <v>179</v>
      </c>
      <c r="C136" s="3"/>
      <c r="D136" s="12" t="s">
        <v>180</v>
      </c>
      <c r="E136" s="6">
        <f>E137</f>
        <v>1257325</v>
      </c>
    </row>
    <row r="137" spans="1:5" ht="16.5" customHeight="1" x14ac:dyDescent="0.25">
      <c r="A137" s="3" t="s">
        <v>35</v>
      </c>
      <c r="B137" s="3" t="s">
        <v>181</v>
      </c>
      <c r="C137" s="3"/>
      <c r="D137" s="12" t="s">
        <v>108</v>
      </c>
      <c r="E137" s="6">
        <f>E138</f>
        <v>1257325</v>
      </c>
    </row>
    <row r="138" spans="1:5" x14ac:dyDescent="0.25">
      <c r="A138" s="3" t="s">
        <v>35</v>
      </c>
      <c r="B138" s="3" t="s">
        <v>181</v>
      </c>
      <c r="C138" s="3" t="s">
        <v>57</v>
      </c>
      <c r="D138" s="12" t="s">
        <v>58</v>
      </c>
      <c r="E138" s="6">
        <f>821450+435875</f>
        <v>1257325</v>
      </c>
    </row>
    <row r="139" spans="1:5" x14ac:dyDescent="0.25">
      <c r="A139" s="11" t="s">
        <v>36</v>
      </c>
      <c r="B139" s="11"/>
      <c r="C139" s="11"/>
      <c r="D139" s="1" t="s">
        <v>16</v>
      </c>
      <c r="E139" s="2">
        <f>E140</f>
        <v>3877488.85</v>
      </c>
    </row>
    <row r="140" spans="1:5" ht="45" x14ac:dyDescent="0.25">
      <c r="A140" s="3" t="s">
        <v>36</v>
      </c>
      <c r="B140" s="3" t="s">
        <v>165</v>
      </c>
      <c r="C140" s="3"/>
      <c r="D140" s="8" t="s">
        <v>103</v>
      </c>
      <c r="E140" s="6">
        <f>E141</f>
        <v>3877488.85</v>
      </c>
    </row>
    <row r="141" spans="1:5" ht="30" x14ac:dyDescent="0.25">
      <c r="A141" s="3" t="s">
        <v>36</v>
      </c>
      <c r="B141" s="3" t="s">
        <v>182</v>
      </c>
      <c r="C141" s="3"/>
      <c r="D141" s="8" t="s">
        <v>109</v>
      </c>
      <c r="E141" s="6">
        <f>E142+E147</f>
        <v>3877488.85</v>
      </c>
    </row>
    <row r="142" spans="1:5" x14ac:dyDescent="0.25">
      <c r="A142" s="3" t="s">
        <v>36</v>
      </c>
      <c r="B142" s="3" t="s">
        <v>183</v>
      </c>
      <c r="C142" s="3"/>
      <c r="D142" s="8" t="s">
        <v>184</v>
      </c>
      <c r="E142" s="6">
        <f>E143+E145</f>
        <v>1191016</v>
      </c>
    </row>
    <row r="143" spans="1:5" ht="17.25" customHeight="1" x14ac:dyDescent="0.25">
      <c r="A143" s="3" t="s">
        <v>36</v>
      </c>
      <c r="B143" s="3" t="s">
        <v>185</v>
      </c>
      <c r="C143" s="3"/>
      <c r="D143" s="12" t="s">
        <v>110</v>
      </c>
      <c r="E143" s="6">
        <f>E144</f>
        <v>451466</v>
      </c>
    </row>
    <row r="144" spans="1:5" x14ac:dyDescent="0.25">
      <c r="A144" s="3" t="s">
        <v>36</v>
      </c>
      <c r="B144" s="3" t="s">
        <v>185</v>
      </c>
      <c r="C144" s="3" t="s">
        <v>57</v>
      </c>
      <c r="D144" s="12" t="s">
        <v>58</v>
      </c>
      <c r="E144" s="6">
        <v>451466</v>
      </c>
    </row>
    <row r="145" spans="1:5" ht="33" customHeight="1" x14ac:dyDescent="0.25">
      <c r="A145" s="3" t="s">
        <v>36</v>
      </c>
      <c r="B145" s="3" t="s">
        <v>186</v>
      </c>
      <c r="C145" s="3"/>
      <c r="D145" s="12" t="s">
        <v>111</v>
      </c>
      <c r="E145" s="6">
        <f>E146</f>
        <v>739550</v>
      </c>
    </row>
    <row r="146" spans="1:5" x14ac:dyDescent="0.25">
      <c r="A146" s="3" t="s">
        <v>36</v>
      </c>
      <c r="B146" s="3" t="s">
        <v>186</v>
      </c>
      <c r="C146" s="3" t="s">
        <v>57</v>
      </c>
      <c r="D146" s="12" t="s">
        <v>58</v>
      </c>
      <c r="E146" s="6">
        <f>49038+512721+177791</f>
        <v>739550</v>
      </c>
    </row>
    <row r="147" spans="1:5" x14ac:dyDescent="0.25">
      <c r="A147" s="3" t="s">
        <v>36</v>
      </c>
      <c r="B147" s="3" t="s">
        <v>187</v>
      </c>
      <c r="C147" s="3"/>
      <c r="D147" s="12" t="s">
        <v>188</v>
      </c>
      <c r="E147" s="6">
        <f>E148+E150+E152</f>
        <v>2686472.85</v>
      </c>
    </row>
    <row r="148" spans="1:5" ht="18.75" customHeight="1" x14ac:dyDescent="0.25">
      <c r="A148" s="3" t="s">
        <v>36</v>
      </c>
      <c r="B148" s="3" t="s">
        <v>189</v>
      </c>
      <c r="C148" s="3"/>
      <c r="D148" s="12" t="s">
        <v>112</v>
      </c>
      <c r="E148" s="6">
        <f>E149</f>
        <v>1601268</v>
      </c>
    </row>
    <row r="149" spans="1:5" x14ac:dyDescent="0.25">
      <c r="A149" s="3" t="s">
        <v>36</v>
      </c>
      <c r="B149" s="3" t="s">
        <v>189</v>
      </c>
      <c r="C149" s="3" t="s">
        <v>57</v>
      </c>
      <c r="D149" s="12" t="s">
        <v>58</v>
      </c>
      <c r="E149" s="6">
        <f>1217748+242000+141520</f>
        <v>1601268</v>
      </c>
    </row>
    <row r="150" spans="1:5" ht="20.25" customHeight="1" x14ac:dyDescent="0.25">
      <c r="A150" s="3" t="s">
        <v>36</v>
      </c>
      <c r="B150" s="3" t="s">
        <v>190</v>
      </c>
      <c r="C150" s="3"/>
      <c r="D150" s="12" t="s">
        <v>191</v>
      </c>
      <c r="E150" s="6">
        <f>E151</f>
        <v>111682</v>
      </c>
    </row>
    <row r="151" spans="1:5" x14ac:dyDescent="0.25">
      <c r="A151" s="3" t="s">
        <v>36</v>
      </c>
      <c r="B151" s="3" t="s">
        <v>190</v>
      </c>
      <c r="C151" s="3" t="s">
        <v>57</v>
      </c>
      <c r="D151" s="12" t="s">
        <v>58</v>
      </c>
      <c r="E151" s="6">
        <f>43453+68229</f>
        <v>111682</v>
      </c>
    </row>
    <row r="152" spans="1:5" ht="18" customHeight="1" x14ac:dyDescent="0.25">
      <c r="A152" s="3" t="s">
        <v>36</v>
      </c>
      <c r="B152" s="3" t="s">
        <v>192</v>
      </c>
      <c r="C152" s="3"/>
      <c r="D152" s="12" t="s">
        <v>113</v>
      </c>
      <c r="E152" s="6">
        <f>E153+E154</f>
        <v>973522.85</v>
      </c>
    </row>
    <row r="153" spans="1:5" x14ac:dyDescent="0.25">
      <c r="A153" s="3" t="s">
        <v>36</v>
      </c>
      <c r="B153" s="3" t="s">
        <v>192</v>
      </c>
      <c r="C153" s="3" t="s">
        <v>57</v>
      </c>
      <c r="D153" s="12" t="s">
        <v>58</v>
      </c>
      <c r="E153" s="6">
        <f>32654+127687+58054+25328+54842+124348+224318</f>
        <v>647231</v>
      </c>
    </row>
    <row r="154" spans="1:5" x14ac:dyDescent="0.25">
      <c r="A154" s="3" t="s">
        <v>36</v>
      </c>
      <c r="B154" s="3" t="s">
        <v>192</v>
      </c>
      <c r="C154" s="3" t="s">
        <v>59</v>
      </c>
      <c r="D154" s="12" t="s">
        <v>60</v>
      </c>
      <c r="E154" s="6">
        <v>326291.84999999998</v>
      </c>
    </row>
    <row r="155" spans="1:5" x14ac:dyDescent="0.25">
      <c r="A155" s="11" t="s">
        <v>37</v>
      </c>
      <c r="B155" s="11"/>
      <c r="C155" s="11"/>
      <c r="D155" s="1" t="s">
        <v>19</v>
      </c>
      <c r="E155" s="2">
        <f>E156+E167+E198+E206</f>
        <v>52706764.580000006</v>
      </c>
    </row>
    <row r="156" spans="1:5" x14ac:dyDescent="0.25">
      <c r="A156" s="11" t="s">
        <v>38</v>
      </c>
      <c r="B156" s="11"/>
      <c r="C156" s="11"/>
      <c r="D156" s="1" t="s">
        <v>20</v>
      </c>
      <c r="E156" s="2">
        <f>E157</f>
        <v>13230442.460000001</v>
      </c>
    </row>
    <row r="157" spans="1:5" ht="30" x14ac:dyDescent="0.25">
      <c r="A157" s="3" t="s">
        <v>38</v>
      </c>
      <c r="B157" s="3" t="s">
        <v>151</v>
      </c>
      <c r="C157" s="3"/>
      <c r="D157" s="8" t="s">
        <v>114</v>
      </c>
      <c r="E157" s="6">
        <f>E158</f>
        <v>13230442.460000001</v>
      </c>
    </row>
    <row r="158" spans="1:5" x14ac:dyDescent="0.25">
      <c r="A158" s="3" t="s">
        <v>38</v>
      </c>
      <c r="B158" s="3" t="s">
        <v>251</v>
      </c>
      <c r="C158" s="3"/>
      <c r="D158" s="8" t="s">
        <v>115</v>
      </c>
      <c r="E158" s="6">
        <f>E159</f>
        <v>13230442.460000001</v>
      </c>
    </row>
    <row r="159" spans="1:5" x14ac:dyDescent="0.25">
      <c r="A159" s="3" t="s">
        <v>38</v>
      </c>
      <c r="B159" s="3" t="s">
        <v>252</v>
      </c>
      <c r="C159" s="3"/>
      <c r="D159" s="8" t="s">
        <v>196</v>
      </c>
      <c r="E159" s="6">
        <f>E160+E164</f>
        <v>13230442.460000001</v>
      </c>
    </row>
    <row r="160" spans="1:5" ht="47.25" customHeight="1" x14ac:dyDescent="0.25">
      <c r="A160" s="3" t="s">
        <v>38</v>
      </c>
      <c r="B160" s="3" t="s">
        <v>253</v>
      </c>
      <c r="C160" s="3"/>
      <c r="D160" s="8" t="s">
        <v>116</v>
      </c>
      <c r="E160" s="6">
        <f>E161+E162+E163</f>
        <v>9673442.4600000009</v>
      </c>
    </row>
    <row r="161" spans="1:5" ht="30.75" customHeight="1" x14ac:dyDescent="0.25">
      <c r="A161" s="3" t="s">
        <v>38</v>
      </c>
      <c r="B161" s="3" t="s">
        <v>253</v>
      </c>
      <c r="C161" s="3" t="s">
        <v>55</v>
      </c>
      <c r="D161" s="12" t="s">
        <v>56</v>
      </c>
      <c r="E161" s="6">
        <v>2861101.79</v>
      </c>
    </row>
    <row r="162" spans="1:5" x14ac:dyDescent="0.25">
      <c r="A162" s="3" t="s">
        <v>38</v>
      </c>
      <c r="B162" s="3" t="s">
        <v>253</v>
      </c>
      <c r="C162" s="3" t="s">
        <v>57</v>
      </c>
      <c r="D162" s="12" t="s">
        <v>58</v>
      </c>
      <c r="E162" s="6">
        <f>5868433.9+946664-362915.44</f>
        <v>6452182.46</v>
      </c>
    </row>
    <row r="163" spans="1:5" x14ac:dyDescent="0.25">
      <c r="A163" s="3" t="s">
        <v>38</v>
      </c>
      <c r="B163" s="3" t="s">
        <v>253</v>
      </c>
      <c r="C163" s="3" t="s">
        <v>59</v>
      </c>
      <c r="D163" s="12" t="s">
        <v>60</v>
      </c>
      <c r="E163" s="6">
        <v>360158.21</v>
      </c>
    </row>
    <row r="164" spans="1:5" ht="43.5" customHeight="1" x14ac:dyDescent="0.25">
      <c r="A164" s="3" t="s">
        <v>38</v>
      </c>
      <c r="B164" s="3" t="s">
        <v>254</v>
      </c>
      <c r="C164" s="3"/>
      <c r="D164" s="8" t="s">
        <v>117</v>
      </c>
      <c r="E164" s="6">
        <f>E165+E166</f>
        <v>3557000</v>
      </c>
    </row>
    <row r="165" spans="1:5" ht="14.25" customHeight="1" x14ac:dyDescent="0.25">
      <c r="A165" s="3" t="s">
        <v>38</v>
      </c>
      <c r="B165" s="3" t="s">
        <v>254</v>
      </c>
      <c r="C165" s="3" t="s">
        <v>55</v>
      </c>
      <c r="D165" s="12" t="s">
        <v>56</v>
      </c>
      <c r="E165" s="6">
        <v>3524000</v>
      </c>
    </row>
    <row r="166" spans="1:5" x14ac:dyDescent="0.25">
      <c r="A166" s="3" t="s">
        <v>38</v>
      </c>
      <c r="B166" s="3" t="s">
        <v>254</v>
      </c>
      <c r="C166" s="3" t="s">
        <v>57</v>
      </c>
      <c r="D166" s="12" t="s">
        <v>58</v>
      </c>
      <c r="E166" s="6">
        <v>33000</v>
      </c>
    </row>
    <row r="167" spans="1:5" x14ac:dyDescent="0.25">
      <c r="A167" s="11" t="s">
        <v>39</v>
      </c>
      <c r="B167" s="3"/>
      <c r="C167" s="11"/>
      <c r="D167" s="1" t="s">
        <v>21</v>
      </c>
      <c r="E167" s="2">
        <f>E168</f>
        <v>38680722.120000005</v>
      </c>
    </row>
    <row r="168" spans="1:5" ht="30" x14ac:dyDescent="0.25">
      <c r="A168" s="3" t="s">
        <v>39</v>
      </c>
      <c r="B168" s="3" t="s">
        <v>151</v>
      </c>
      <c r="C168" s="3"/>
      <c r="D168" s="8" t="s">
        <v>114</v>
      </c>
      <c r="E168" s="6">
        <f>E169+E183</f>
        <v>38680722.120000005</v>
      </c>
    </row>
    <row r="169" spans="1:5" x14ac:dyDescent="0.25">
      <c r="A169" s="3" t="s">
        <v>39</v>
      </c>
      <c r="B169" s="3" t="s">
        <v>251</v>
      </c>
      <c r="C169" s="3"/>
      <c r="D169" s="8" t="s">
        <v>115</v>
      </c>
      <c r="E169" s="6">
        <f>E170+E178</f>
        <v>14396688.98</v>
      </c>
    </row>
    <row r="170" spans="1:5" ht="30" x14ac:dyDescent="0.25">
      <c r="A170" s="3" t="s">
        <v>39</v>
      </c>
      <c r="B170" s="3" t="s">
        <v>255</v>
      </c>
      <c r="C170" s="3"/>
      <c r="D170" s="8" t="s">
        <v>199</v>
      </c>
      <c r="E170" s="6">
        <f>E171+E175</f>
        <v>13738848.98</v>
      </c>
    </row>
    <row r="171" spans="1:5" ht="36" customHeight="1" x14ac:dyDescent="0.25">
      <c r="A171" s="3" t="s">
        <v>39</v>
      </c>
      <c r="B171" s="3" t="s">
        <v>256</v>
      </c>
      <c r="C171" s="3"/>
      <c r="D171" s="8" t="s">
        <v>118</v>
      </c>
      <c r="E171" s="6">
        <f>E172+E173+E174</f>
        <v>4142848.98</v>
      </c>
    </row>
    <row r="172" spans="1:5" ht="15.75" customHeight="1" x14ac:dyDescent="0.25">
      <c r="A172" s="3" t="s">
        <v>39</v>
      </c>
      <c r="B172" s="3" t="s">
        <v>256</v>
      </c>
      <c r="C172" s="3" t="s">
        <v>55</v>
      </c>
      <c r="D172" s="12" t="s">
        <v>56</v>
      </c>
      <c r="E172" s="6">
        <v>319520</v>
      </c>
    </row>
    <row r="173" spans="1:5" x14ac:dyDescent="0.25">
      <c r="A173" s="3" t="s">
        <v>39</v>
      </c>
      <c r="B173" s="3" t="s">
        <v>256</v>
      </c>
      <c r="C173" s="3" t="s">
        <v>57</v>
      </c>
      <c r="D173" s="12" t="s">
        <v>58</v>
      </c>
      <c r="E173" s="6">
        <f>2821779.51+863866</f>
        <v>3685645.51</v>
      </c>
    </row>
    <row r="174" spans="1:5" ht="18.75" customHeight="1" x14ac:dyDescent="0.25">
      <c r="A174" s="3" t="s">
        <v>39</v>
      </c>
      <c r="B174" s="3" t="s">
        <v>256</v>
      </c>
      <c r="C174" s="3" t="s">
        <v>59</v>
      </c>
      <c r="D174" s="12" t="s">
        <v>60</v>
      </c>
      <c r="E174" s="6">
        <v>137683.47</v>
      </c>
    </row>
    <row r="175" spans="1:5" ht="78" customHeight="1" x14ac:dyDescent="0.25">
      <c r="A175" s="3" t="s">
        <v>39</v>
      </c>
      <c r="B175" s="3" t="s">
        <v>257</v>
      </c>
      <c r="C175" s="3"/>
      <c r="D175" s="12" t="s">
        <v>119</v>
      </c>
      <c r="E175" s="6">
        <f>E176+E177</f>
        <v>9596000</v>
      </c>
    </row>
    <row r="176" spans="1:5" ht="49.5" customHeight="1" x14ac:dyDescent="0.25">
      <c r="A176" s="3" t="s">
        <v>39</v>
      </c>
      <c r="B176" s="3" t="s">
        <v>257</v>
      </c>
      <c r="C176" s="3" t="s">
        <v>55</v>
      </c>
      <c r="D176" s="12" t="s">
        <v>56</v>
      </c>
      <c r="E176" s="6">
        <v>9266000</v>
      </c>
    </row>
    <row r="177" spans="1:5" x14ac:dyDescent="0.25">
      <c r="A177" s="3" t="s">
        <v>39</v>
      </c>
      <c r="B177" s="3" t="s">
        <v>257</v>
      </c>
      <c r="C177" s="3" t="s">
        <v>57</v>
      </c>
      <c r="D177" s="12" t="s">
        <v>58</v>
      </c>
      <c r="E177" s="6">
        <v>330000</v>
      </c>
    </row>
    <row r="178" spans="1:5" ht="30" x14ac:dyDescent="0.25">
      <c r="A178" s="3" t="s">
        <v>39</v>
      </c>
      <c r="B178" s="3" t="s">
        <v>258</v>
      </c>
      <c r="C178" s="3"/>
      <c r="D178" s="12" t="s">
        <v>200</v>
      </c>
      <c r="E178" s="6">
        <f>E179+E181</f>
        <v>657840</v>
      </c>
    </row>
    <row r="179" spans="1:5" ht="30" x14ac:dyDescent="0.25">
      <c r="A179" s="3" t="s">
        <v>39</v>
      </c>
      <c r="B179" s="3" t="s">
        <v>259</v>
      </c>
      <c r="C179" s="3"/>
      <c r="D179" s="12" t="s">
        <v>201</v>
      </c>
      <c r="E179" s="6">
        <f>E180</f>
        <v>61000</v>
      </c>
    </row>
    <row r="180" spans="1:5" x14ac:dyDescent="0.25">
      <c r="A180" s="3" t="s">
        <v>39</v>
      </c>
      <c r="B180" s="3" t="s">
        <v>259</v>
      </c>
      <c r="C180" s="3" t="s">
        <v>57</v>
      </c>
      <c r="D180" s="12" t="s">
        <v>58</v>
      </c>
      <c r="E180" s="6">
        <v>61000</v>
      </c>
    </row>
    <row r="181" spans="1:5" ht="15.75" customHeight="1" x14ac:dyDescent="0.25">
      <c r="A181" s="3" t="s">
        <v>39</v>
      </c>
      <c r="B181" s="3" t="s">
        <v>260</v>
      </c>
      <c r="C181" s="3"/>
      <c r="D181" s="12" t="s">
        <v>202</v>
      </c>
      <c r="E181" s="6">
        <f>E182</f>
        <v>596840</v>
      </c>
    </row>
    <row r="182" spans="1:5" x14ac:dyDescent="0.25">
      <c r="A182" s="3" t="s">
        <v>39</v>
      </c>
      <c r="B182" s="3" t="s">
        <v>260</v>
      </c>
      <c r="C182" s="3" t="s">
        <v>57</v>
      </c>
      <c r="D182" s="12" t="s">
        <v>58</v>
      </c>
      <c r="E182" s="6">
        <v>596840</v>
      </c>
    </row>
    <row r="183" spans="1:5" x14ac:dyDescent="0.25">
      <c r="A183" s="3" t="s">
        <v>39</v>
      </c>
      <c r="B183" s="3" t="s">
        <v>152</v>
      </c>
      <c r="C183" s="3"/>
      <c r="D183" s="8" t="s">
        <v>120</v>
      </c>
      <c r="E183" s="6">
        <f>E184+E191</f>
        <v>24284033.140000001</v>
      </c>
    </row>
    <row r="184" spans="1:5" ht="30" x14ac:dyDescent="0.25">
      <c r="A184" s="3" t="s">
        <v>39</v>
      </c>
      <c r="B184" s="3" t="s">
        <v>153</v>
      </c>
      <c r="C184" s="3"/>
      <c r="D184" s="8" t="s">
        <v>205</v>
      </c>
      <c r="E184" s="6">
        <f>E185+E189</f>
        <v>21135891.27</v>
      </c>
    </row>
    <row r="185" spans="1:5" ht="33.75" customHeight="1" x14ac:dyDescent="0.25">
      <c r="A185" s="3" t="s">
        <v>39</v>
      </c>
      <c r="B185" s="3" t="s">
        <v>261</v>
      </c>
      <c r="C185" s="3"/>
      <c r="D185" s="8" t="s">
        <v>121</v>
      </c>
      <c r="E185" s="6">
        <f>E186+E187+E188</f>
        <v>20775891.27</v>
      </c>
    </row>
    <row r="186" spans="1:5" ht="16.5" customHeight="1" x14ac:dyDescent="0.25">
      <c r="A186" s="3" t="s">
        <v>39</v>
      </c>
      <c r="B186" s="3" t="s">
        <v>261</v>
      </c>
      <c r="C186" s="3" t="s">
        <v>55</v>
      </c>
      <c r="D186" s="12" t="s">
        <v>56</v>
      </c>
      <c r="E186" s="6">
        <v>7585626.5800000001</v>
      </c>
    </row>
    <row r="187" spans="1:5" x14ac:dyDescent="0.25">
      <c r="A187" s="3" t="s">
        <v>39</v>
      </c>
      <c r="B187" s="3" t="s">
        <v>261</v>
      </c>
      <c r="C187" s="3" t="s">
        <v>57</v>
      </c>
      <c r="D187" s="12" t="s">
        <v>58</v>
      </c>
      <c r="E187" s="6">
        <f>9945747.21+461433+730634+73080+1686887</f>
        <v>12897781.210000001</v>
      </c>
    </row>
    <row r="188" spans="1:5" x14ac:dyDescent="0.25">
      <c r="A188" s="3" t="s">
        <v>39</v>
      </c>
      <c r="B188" s="3" t="s">
        <v>261</v>
      </c>
      <c r="C188" s="3" t="s">
        <v>59</v>
      </c>
      <c r="D188" s="12" t="s">
        <v>60</v>
      </c>
      <c r="E188" s="6">
        <v>292483.48</v>
      </c>
    </row>
    <row r="189" spans="1:5" ht="32.25" customHeight="1" x14ac:dyDescent="0.25">
      <c r="A189" s="3" t="s">
        <v>39</v>
      </c>
      <c r="B189" s="3" t="s">
        <v>262</v>
      </c>
      <c r="C189" s="3"/>
      <c r="D189" s="12" t="s">
        <v>122</v>
      </c>
      <c r="E189" s="6">
        <f>E190</f>
        <v>360000</v>
      </c>
    </row>
    <row r="190" spans="1:5" ht="19.5" customHeight="1" x14ac:dyDescent="0.25">
      <c r="A190" s="3" t="s">
        <v>39</v>
      </c>
      <c r="B190" s="3" t="s">
        <v>262</v>
      </c>
      <c r="C190" s="3" t="s">
        <v>57</v>
      </c>
      <c r="D190" s="12" t="s">
        <v>58</v>
      </c>
      <c r="E190" s="6">
        <v>360000</v>
      </c>
    </row>
    <row r="191" spans="1:5" x14ac:dyDescent="0.25">
      <c r="A191" s="3" t="s">
        <v>39</v>
      </c>
      <c r="B191" s="3" t="s">
        <v>263</v>
      </c>
      <c r="C191" s="3"/>
      <c r="D191" s="12" t="s">
        <v>207</v>
      </c>
      <c r="E191" s="6">
        <f>E192+E196</f>
        <v>3148141.87</v>
      </c>
    </row>
    <row r="192" spans="1:5" ht="35.25" customHeight="1" x14ac:dyDescent="0.25">
      <c r="A192" s="3" t="s">
        <v>39</v>
      </c>
      <c r="B192" s="3" t="s">
        <v>264</v>
      </c>
      <c r="C192" s="3"/>
      <c r="D192" s="12" t="s">
        <v>123</v>
      </c>
      <c r="E192" s="6">
        <f>E193+E194+E195</f>
        <v>3088141.87</v>
      </c>
    </row>
    <row r="193" spans="1:5" ht="18" customHeight="1" x14ac:dyDescent="0.25">
      <c r="A193" s="3" t="s">
        <v>39</v>
      </c>
      <c r="B193" s="3" t="s">
        <v>264</v>
      </c>
      <c r="C193" s="3" t="s">
        <v>55</v>
      </c>
      <c r="D193" s="12" t="s">
        <v>56</v>
      </c>
      <c r="E193" s="6">
        <v>2558868.9</v>
      </c>
    </row>
    <row r="194" spans="1:5" x14ac:dyDescent="0.25">
      <c r="A194" s="3" t="s">
        <v>39</v>
      </c>
      <c r="B194" s="3" t="s">
        <v>264</v>
      </c>
      <c r="C194" s="3" t="s">
        <v>57</v>
      </c>
      <c r="D194" s="12" t="s">
        <v>58</v>
      </c>
      <c r="E194" s="6">
        <v>518739.26</v>
      </c>
    </row>
    <row r="195" spans="1:5" ht="19.5" customHeight="1" x14ac:dyDescent="0.25">
      <c r="A195" s="3" t="s">
        <v>39</v>
      </c>
      <c r="B195" s="3" t="s">
        <v>264</v>
      </c>
      <c r="C195" s="3" t="s">
        <v>59</v>
      </c>
      <c r="D195" s="12" t="s">
        <v>60</v>
      </c>
      <c r="E195" s="6">
        <v>10533.71</v>
      </c>
    </row>
    <row r="196" spans="1:5" ht="20.25" customHeight="1" x14ac:dyDescent="0.25">
      <c r="A196" s="3" t="s">
        <v>39</v>
      </c>
      <c r="B196" s="3" t="s">
        <v>265</v>
      </c>
      <c r="C196" s="3"/>
      <c r="D196" s="12" t="s">
        <v>124</v>
      </c>
      <c r="E196" s="6">
        <f>E197</f>
        <v>60000</v>
      </c>
    </row>
    <row r="197" spans="1:5" x14ac:dyDescent="0.25">
      <c r="A197" s="3" t="s">
        <v>39</v>
      </c>
      <c r="B197" s="3" t="s">
        <v>265</v>
      </c>
      <c r="C197" s="3" t="s">
        <v>57</v>
      </c>
      <c r="D197" s="12" t="s">
        <v>58</v>
      </c>
      <c r="E197" s="6">
        <f>60000</f>
        <v>60000</v>
      </c>
    </row>
    <row r="198" spans="1:5" x14ac:dyDescent="0.25">
      <c r="A198" s="11" t="s">
        <v>40</v>
      </c>
      <c r="B198" s="11"/>
      <c r="C198" s="11"/>
      <c r="D198" s="1" t="s">
        <v>22</v>
      </c>
      <c r="E198" s="2">
        <f>E199</f>
        <v>765600</v>
      </c>
    </row>
    <row r="199" spans="1:5" ht="30" x14ac:dyDescent="0.25">
      <c r="A199" s="3" t="s">
        <v>40</v>
      </c>
      <c r="B199" s="3" t="s">
        <v>151</v>
      </c>
      <c r="C199" s="3"/>
      <c r="D199" s="8" t="s">
        <v>114</v>
      </c>
      <c r="E199" s="6">
        <f>E200</f>
        <v>765600</v>
      </c>
    </row>
    <row r="200" spans="1:5" x14ac:dyDescent="0.25">
      <c r="A200" s="3" t="s">
        <v>40</v>
      </c>
      <c r="B200" s="3" t="s">
        <v>251</v>
      </c>
      <c r="C200" s="3"/>
      <c r="D200" s="8" t="s">
        <v>115</v>
      </c>
      <c r="E200" s="6">
        <f>E201</f>
        <v>765600</v>
      </c>
    </row>
    <row r="201" spans="1:5" ht="30" x14ac:dyDescent="0.25">
      <c r="A201" s="3" t="s">
        <v>39</v>
      </c>
      <c r="B201" s="3" t="s">
        <v>258</v>
      </c>
      <c r="C201" s="3"/>
      <c r="D201" s="12" t="s">
        <v>200</v>
      </c>
      <c r="E201" s="6">
        <f>E202+E204</f>
        <v>765600</v>
      </c>
    </row>
    <row r="202" spans="1:5" x14ac:dyDescent="0.25">
      <c r="A202" s="3" t="s">
        <v>40</v>
      </c>
      <c r="B202" s="3" t="s">
        <v>266</v>
      </c>
      <c r="C202" s="3"/>
      <c r="D202" s="8" t="s">
        <v>279</v>
      </c>
      <c r="E202" s="6">
        <f>E203</f>
        <v>116100</v>
      </c>
    </row>
    <row r="203" spans="1:5" x14ac:dyDescent="0.25">
      <c r="A203" s="3" t="s">
        <v>40</v>
      </c>
      <c r="B203" s="3" t="s">
        <v>266</v>
      </c>
      <c r="C203" s="3" t="s">
        <v>57</v>
      </c>
      <c r="D203" s="12" t="s">
        <v>58</v>
      </c>
      <c r="E203" s="6">
        <v>116100</v>
      </c>
    </row>
    <row r="204" spans="1:5" ht="20.25" customHeight="1" x14ac:dyDescent="0.25">
      <c r="A204" s="3" t="s">
        <v>40</v>
      </c>
      <c r="B204" s="3" t="s">
        <v>267</v>
      </c>
      <c r="C204" s="3"/>
      <c r="D204" s="12" t="s">
        <v>125</v>
      </c>
      <c r="E204" s="6">
        <f>E205</f>
        <v>649500</v>
      </c>
    </row>
    <row r="205" spans="1:5" x14ac:dyDescent="0.25">
      <c r="A205" s="3" t="s">
        <v>40</v>
      </c>
      <c r="B205" s="3" t="s">
        <v>267</v>
      </c>
      <c r="C205" s="3" t="s">
        <v>57</v>
      </c>
      <c r="D205" s="12" t="s">
        <v>58</v>
      </c>
      <c r="E205" s="6">
        <v>649500</v>
      </c>
    </row>
    <row r="206" spans="1:5" x14ac:dyDescent="0.25">
      <c r="A206" s="11" t="s">
        <v>291</v>
      </c>
      <c r="B206" s="11"/>
      <c r="C206" s="11"/>
      <c r="D206" s="19" t="s">
        <v>292</v>
      </c>
      <c r="E206" s="2">
        <f>E207</f>
        <v>30000</v>
      </c>
    </row>
    <row r="207" spans="1:5" ht="30" x14ac:dyDescent="0.25">
      <c r="A207" s="3" t="s">
        <v>291</v>
      </c>
      <c r="B207" s="3">
        <v>400000000</v>
      </c>
      <c r="C207" s="3"/>
      <c r="D207" s="12" t="s">
        <v>293</v>
      </c>
      <c r="E207" s="6">
        <f>E208</f>
        <v>30000</v>
      </c>
    </row>
    <row r="208" spans="1:5" x14ac:dyDescent="0.25">
      <c r="A208" s="3" t="s">
        <v>291</v>
      </c>
      <c r="B208" s="3">
        <v>420000000</v>
      </c>
      <c r="C208" s="3"/>
      <c r="D208" s="12" t="s">
        <v>294</v>
      </c>
      <c r="E208" s="6">
        <f>E209</f>
        <v>30000</v>
      </c>
    </row>
    <row r="209" spans="1:5" ht="30" x14ac:dyDescent="0.25">
      <c r="A209" s="3" t="s">
        <v>291</v>
      </c>
      <c r="B209" s="3" t="s">
        <v>295</v>
      </c>
      <c r="C209" s="3"/>
      <c r="D209" s="12" t="s">
        <v>296</v>
      </c>
      <c r="E209" s="6">
        <f>E210</f>
        <v>30000</v>
      </c>
    </row>
    <row r="210" spans="1:5" ht="30" x14ac:dyDescent="0.25">
      <c r="A210" s="3" t="s">
        <v>291</v>
      </c>
      <c r="B210" s="3" t="s">
        <v>295</v>
      </c>
      <c r="C210" s="3" t="s">
        <v>57</v>
      </c>
      <c r="D210" s="12" t="s">
        <v>297</v>
      </c>
      <c r="E210" s="6">
        <v>30000</v>
      </c>
    </row>
    <row r="211" spans="1:5" ht="18" customHeight="1" x14ac:dyDescent="0.25">
      <c r="A211" s="11" t="s">
        <v>41</v>
      </c>
      <c r="B211" s="11"/>
      <c r="C211" s="11"/>
      <c r="D211" s="1" t="s">
        <v>282</v>
      </c>
      <c r="E211" s="2">
        <f>E212</f>
        <v>9947926.1899999995</v>
      </c>
    </row>
    <row r="212" spans="1:5" ht="15.75" customHeight="1" x14ac:dyDescent="0.25">
      <c r="A212" s="3" t="s">
        <v>42</v>
      </c>
      <c r="B212" s="3"/>
      <c r="C212" s="3"/>
      <c r="D212" s="8" t="s">
        <v>23</v>
      </c>
      <c r="E212" s="6">
        <f>E213</f>
        <v>9947926.1899999995</v>
      </c>
    </row>
    <row r="213" spans="1:5" ht="30" x14ac:dyDescent="0.25">
      <c r="A213" s="3" t="s">
        <v>42</v>
      </c>
      <c r="B213" s="3" t="s">
        <v>193</v>
      </c>
      <c r="C213" s="3"/>
      <c r="D213" s="8" t="s">
        <v>126</v>
      </c>
      <c r="E213" s="6">
        <f>E214+E230</f>
        <v>9947926.1899999995</v>
      </c>
    </row>
    <row r="214" spans="1:5" ht="30" x14ac:dyDescent="0.25">
      <c r="A214" s="3" t="s">
        <v>42</v>
      </c>
      <c r="B214" s="3" t="s">
        <v>194</v>
      </c>
      <c r="C214" s="3"/>
      <c r="D214" s="8" t="s">
        <v>127</v>
      </c>
      <c r="E214" s="6">
        <f>E215+E222</f>
        <v>7823815.1899999995</v>
      </c>
    </row>
    <row r="215" spans="1:5" ht="20.25" customHeight="1" x14ac:dyDescent="0.25">
      <c r="A215" s="3" t="s">
        <v>42</v>
      </c>
      <c r="B215" s="3" t="s">
        <v>195</v>
      </c>
      <c r="C215" s="3"/>
      <c r="D215" s="8" t="s">
        <v>211</v>
      </c>
      <c r="E215" s="6">
        <f>E216+E220</f>
        <v>1620942.03</v>
      </c>
    </row>
    <row r="216" spans="1:5" x14ac:dyDescent="0.25">
      <c r="A216" s="3" t="s">
        <v>42</v>
      </c>
      <c r="B216" s="3" t="s">
        <v>197</v>
      </c>
      <c r="C216" s="3"/>
      <c r="D216" s="8" t="s">
        <v>128</v>
      </c>
      <c r="E216" s="6">
        <f>E217+E218+E219</f>
        <v>1474442.03</v>
      </c>
    </row>
    <row r="217" spans="1:5" ht="16.5" customHeight="1" x14ac:dyDescent="0.25">
      <c r="A217" s="3" t="s">
        <v>42</v>
      </c>
      <c r="B217" s="3" t="s">
        <v>197</v>
      </c>
      <c r="C217" s="3" t="s">
        <v>55</v>
      </c>
      <c r="D217" s="12" t="s">
        <v>56</v>
      </c>
      <c r="E217" s="6">
        <v>1036907.9</v>
      </c>
    </row>
    <row r="218" spans="1:5" ht="18" customHeight="1" x14ac:dyDescent="0.25">
      <c r="A218" s="3" t="s">
        <v>42</v>
      </c>
      <c r="B218" s="3" t="s">
        <v>197</v>
      </c>
      <c r="C218" s="3" t="s">
        <v>57</v>
      </c>
      <c r="D218" s="12" t="s">
        <v>58</v>
      </c>
      <c r="E218" s="6">
        <v>429641.19</v>
      </c>
    </row>
    <row r="219" spans="1:5" ht="15.75" customHeight="1" x14ac:dyDescent="0.25">
      <c r="A219" s="3" t="s">
        <v>42</v>
      </c>
      <c r="B219" s="3" t="s">
        <v>197</v>
      </c>
      <c r="C219" s="3" t="s">
        <v>59</v>
      </c>
      <c r="D219" s="12" t="s">
        <v>60</v>
      </c>
      <c r="E219" s="6">
        <v>7892.94</v>
      </c>
    </row>
    <row r="220" spans="1:5" x14ac:dyDescent="0.25">
      <c r="A220" s="3" t="s">
        <v>42</v>
      </c>
      <c r="B220" s="3" t="s">
        <v>268</v>
      </c>
      <c r="C220" s="3"/>
      <c r="D220" s="8" t="s">
        <v>137</v>
      </c>
      <c r="E220" s="6">
        <f>E221</f>
        <v>146500</v>
      </c>
    </row>
    <row r="221" spans="1:5" x14ac:dyDescent="0.25">
      <c r="A221" s="3" t="s">
        <v>42</v>
      </c>
      <c r="B221" s="3" t="s">
        <v>268</v>
      </c>
      <c r="C221" s="3" t="s">
        <v>57</v>
      </c>
      <c r="D221" s="12" t="s">
        <v>58</v>
      </c>
      <c r="E221" s="6">
        <v>146500</v>
      </c>
    </row>
    <row r="222" spans="1:5" ht="18.75" customHeight="1" x14ac:dyDescent="0.25">
      <c r="A222" s="3" t="s">
        <v>42</v>
      </c>
      <c r="B222" s="3" t="s">
        <v>198</v>
      </c>
      <c r="C222" s="3"/>
      <c r="D222" s="12" t="s">
        <v>212</v>
      </c>
      <c r="E222" s="6">
        <f>E223+E227</f>
        <v>6202873.1599999992</v>
      </c>
    </row>
    <row r="223" spans="1:5" ht="16.5" customHeight="1" x14ac:dyDescent="0.25">
      <c r="A223" s="3" t="s">
        <v>42</v>
      </c>
      <c r="B223" s="3" t="s">
        <v>269</v>
      </c>
      <c r="C223" s="3"/>
      <c r="D223" s="8" t="s">
        <v>129</v>
      </c>
      <c r="E223" s="6">
        <f>E224+E225+E226</f>
        <v>6188573.1599999992</v>
      </c>
    </row>
    <row r="224" spans="1:5" ht="48.75" customHeight="1" x14ac:dyDescent="0.25">
      <c r="A224" s="3" t="s">
        <v>42</v>
      </c>
      <c r="B224" s="3" t="s">
        <v>269</v>
      </c>
      <c r="C224" s="3" t="s">
        <v>55</v>
      </c>
      <c r="D224" s="12" t="s">
        <v>56</v>
      </c>
      <c r="E224" s="6">
        <v>3766112.69</v>
      </c>
    </row>
    <row r="225" spans="1:5" x14ac:dyDescent="0.25">
      <c r="A225" s="3" t="s">
        <v>42</v>
      </c>
      <c r="B225" s="3" t="s">
        <v>269</v>
      </c>
      <c r="C225" s="3" t="s">
        <v>57</v>
      </c>
      <c r="D225" s="12" t="s">
        <v>58</v>
      </c>
      <c r="E225" s="6">
        <f>2197832.17+172453</f>
        <v>2370285.17</v>
      </c>
    </row>
    <row r="226" spans="1:5" x14ac:dyDescent="0.25">
      <c r="A226" s="3" t="s">
        <v>42</v>
      </c>
      <c r="B226" s="3" t="s">
        <v>269</v>
      </c>
      <c r="C226" s="3" t="s">
        <v>59</v>
      </c>
      <c r="D226" s="12" t="s">
        <v>60</v>
      </c>
      <c r="E226" s="6">
        <v>52175.3</v>
      </c>
    </row>
    <row r="227" spans="1:5" ht="30.75" customHeight="1" x14ac:dyDescent="0.25">
      <c r="A227" s="3" t="s">
        <v>42</v>
      </c>
      <c r="B227" s="3" t="s">
        <v>270</v>
      </c>
      <c r="C227" s="3"/>
      <c r="D227" s="8" t="s">
        <v>130</v>
      </c>
      <c r="E227" s="6">
        <f>E228+E229</f>
        <v>14300</v>
      </c>
    </row>
    <row r="228" spans="1:5" ht="45" x14ac:dyDescent="0.25">
      <c r="A228" s="3" t="s">
        <v>42</v>
      </c>
      <c r="B228" s="3" t="s">
        <v>270</v>
      </c>
      <c r="C228" s="3" t="s">
        <v>55</v>
      </c>
      <c r="D228" s="12" t="s">
        <v>56</v>
      </c>
      <c r="E228" s="6">
        <v>9300</v>
      </c>
    </row>
    <row r="229" spans="1:5" x14ac:dyDescent="0.25">
      <c r="A229" s="3" t="s">
        <v>42</v>
      </c>
      <c r="B229" s="3" t="s">
        <v>270</v>
      </c>
      <c r="C229" s="3" t="s">
        <v>57</v>
      </c>
      <c r="D229" s="12" t="s">
        <v>58</v>
      </c>
      <c r="E229" s="6">
        <v>5000</v>
      </c>
    </row>
    <row r="230" spans="1:5" ht="20.25" customHeight="1" x14ac:dyDescent="0.25">
      <c r="A230" s="3" t="s">
        <v>42</v>
      </c>
      <c r="B230" s="3" t="s">
        <v>203</v>
      </c>
      <c r="C230" s="3"/>
      <c r="D230" s="8" t="s">
        <v>214</v>
      </c>
      <c r="E230" s="6">
        <f>E231+E234</f>
        <v>2124111</v>
      </c>
    </row>
    <row r="231" spans="1:5" ht="30" x14ac:dyDescent="0.25">
      <c r="A231" s="3" t="s">
        <v>42</v>
      </c>
      <c r="B231" s="3" t="s">
        <v>204</v>
      </c>
      <c r="C231" s="3"/>
      <c r="D231" s="8" t="s">
        <v>216</v>
      </c>
      <c r="E231" s="6">
        <f>E232</f>
        <v>1485000</v>
      </c>
    </row>
    <row r="232" spans="1:5" ht="19.5" customHeight="1" x14ac:dyDescent="0.25">
      <c r="A232" s="3" t="s">
        <v>42</v>
      </c>
      <c r="B232" s="3" t="s">
        <v>271</v>
      </c>
      <c r="C232" s="3"/>
      <c r="D232" s="8" t="s">
        <v>131</v>
      </c>
      <c r="E232" s="6">
        <f>E233</f>
        <v>1485000</v>
      </c>
    </row>
    <row r="233" spans="1:5" x14ac:dyDescent="0.25">
      <c r="A233" s="3" t="s">
        <v>42</v>
      </c>
      <c r="B233" s="3" t="s">
        <v>271</v>
      </c>
      <c r="C233" s="3" t="s">
        <v>57</v>
      </c>
      <c r="D233" s="12" t="s">
        <v>58</v>
      </c>
      <c r="E233" s="6">
        <f>5000+1340000+140000</f>
        <v>1485000</v>
      </c>
    </row>
    <row r="234" spans="1:5" ht="30" x14ac:dyDescent="0.25">
      <c r="A234" s="3" t="s">
        <v>42</v>
      </c>
      <c r="B234" s="3" t="s">
        <v>206</v>
      </c>
      <c r="C234" s="3"/>
      <c r="D234" s="12" t="s">
        <v>218</v>
      </c>
      <c r="E234" s="6">
        <f>E235+E237</f>
        <v>639111</v>
      </c>
    </row>
    <row r="235" spans="1:5" ht="30" x14ac:dyDescent="0.25">
      <c r="A235" s="3" t="s">
        <v>42</v>
      </c>
      <c r="B235" s="3" t="s">
        <v>272</v>
      </c>
      <c r="C235" s="3"/>
      <c r="D235" s="12" t="s">
        <v>219</v>
      </c>
      <c r="E235" s="6">
        <f>E236</f>
        <v>516511</v>
      </c>
    </row>
    <row r="236" spans="1:5" x14ac:dyDescent="0.25">
      <c r="A236" s="3" t="s">
        <v>42</v>
      </c>
      <c r="B236" s="3" t="s">
        <v>272</v>
      </c>
      <c r="C236" s="3" t="s">
        <v>57</v>
      </c>
      <c r="D236" s="12" t="s">
        <v>58</v>
      </c>
      <c r="E236" s="6">
        <v>516511</v>
      </c>
    </row>
    <row r="237" spans="1:5" x14ac:dyDescent="0.25">
      <c r="A237" s="3" t="s">
        <v>42</v>
      </c>
      <c r="B237" s="3" t="s">
        <v>273</v>
      </c>
      <c r="C237" s="3"/>
      <c r="D237" s="8" t="s">
        <v>132</v>
      </c>
      <c r="E237" s="6">
        <f>E238</f>
        <v>122600</v>
      </c>
    </row>
    <row r="238" spans="1:5" x14ac:dyDescent="0.25">
      <c r="A238" s="3" t="s">
        <v>42</v>
      </c>
      <c r="B238" s="3" t="s">
        <v>273</v>
      </c>
      <c r="C238" s="3" t="s">
        <v>57</v>
      </c>
      <c r="D238" s="12" t="s">
        <v>58</v>
      </c>
      <c r="E238" s="6">
        <f>24000+98600</f>
        <v>122600</v>
      </c>
    </row>
    <row r="239" spans="1:5" x14ac:dyDescent="0.25">
      <c r="A239" s="11" t="s">
        <v>43</v>
      </c>
      <c r="B239" s="3"/>
      <c r="C239" s="3"/>
      <c r="D239" s="1" t="s">
        <v>18</v>
      </c>
      <c r="E239" s="2">
        <f>E240+E246</f>
        <v>487658.6</v>
      </c>
    </row>
    <row r="240" spans="1:5" x14ac:dyDescent="0.25">
      <c r="A240" s="11" t="s">
        <v>133</v>
      </c>
      <c r="B240" s="3"/>
      <c r="C240" s="3"/>
      <c r="D240" s="1" t="s">
        <v>134</v>
      </c>
      <c r="E240" s="2">
        <f>E241</f>
        <v>265158.59999999998</v>
      </c>
    </row>
    <row r="241" spans="1:5" ht="45" x14ac:dyDescent="0.25">
      <c r="A241" s="3" t="s">
        <v>133</v>
      </c>
      <c r="B241" s="3" t="s">
        <v>228</v>
      </c>
      <c r="C241" s="3"/>
      <c r="D241" s="8" t="s">
        <v>221</v>
      </c>
      <c r="E241" s="6">
        <f>E242</f>
        <v>265158.59999999998</v>
      </c>
    </row>
    <row r="242" spans="1:5" ht="30" x14ac:dyDescent="0.25">
      <c r="A242" s="3" t="s">
        <v>133</v>
      </c>
      <c r="B242" s="3" t="s">
        <v>229</v>
      </c>
      <c r="C242" s="3"/>
      <c r="D242" s="8" t="s">
        <v>222</v>
      </c>
      <c r="E242" s="6">
        <f>E244</f>
        <v>265158.59999999998</v>
      </c>
    </row>
    <row r="243" spans="1:5" x14ac:dyDescent="0.25">
      <c r="A243" s="3" t="s">
        <v>133</v>
      </c>
      <c r="B243" s="3" t="s">
        <v>230</v>
      </c>
      <c r="C243" s="3"/>
      <c r="D243" s="8" t="s">
        <v>143</v>
      </c>
      <c r="E243" s="6">
        <f>E244</f>
        <v>265158.59999999998</v>
      </c>
    </row>
    <row r="244" spans="1:5" ht="45" x14ac:dyDescent="0.25">
      <c r="A244" s="3" t="s">
        <v>133</v>
      </c>
      <c r="B244" s="3" t="s">
        <v>274</v>
      </c>
      <c r="C244" s="3"/>
      <c r="D244" s="8" t="s">
        <v>135</v>
      </c>
      <c r="E244" s="6">
        <f>E245</f>
        <v>265158.59999999998</v>
      </c>
    </row>
    <row r="245" spans="1:5" ht="15" customHeight="1" x14ac:dyDescent="0.25">
      <c r="A245" s="3" t="s">
        <v>133</v>
      </c>
      <c r="B245" s="3" t="s">
        <v>274</v>
      </c>
      <c r="C245" s="3" t="s">
        <v>61</v>
      </c>
      <c r="D245" s="8" t="s">
        <v>62</v>
      </c>
      <c r="E245" s="6">
        <v>265158.59999999998</v>
      </c>
    </row>
    <row r="246" spans="1:5" x14ac:dyDescent="0.25">
      <c r="A246" s="11" t="s">
        <v>68</v>
      </c>
      <c r="B246" s="11"/>
      <c r="C246" s="11"/>
      <c r="D246" s="1" t="s">
        <v>69</v>
      </c>
      <c r="E246" s="2">
        <f>E247</f>
        <v>222500</v>
      </c>
    </row>
    <row r="247" spans="1:5" ht="45" x14ac:dyDescent="0.25">
      <c r="A247" s="3" t="s">
        <v>68</v>
      </c>
      <c r="B247" s="3" t="s">
        <v>228</v>
      </c>
      <c r="C247" s="3"/>
      <c r="D247" s="8" t="s">
        <v>221</v>
      </c>
      <c r="E247" s="6">
        <f>E248</f>
        <v>222500</v>
      </c>
    </row>
    <row r="248" spans="1:5" ht="30" x14ac:dyDescent="0.25">
      <c r="A248" s="3" t="s">
        <v>68</v>
      </c>
      <c r="B248" s="3" t="s">
        <v>275</v>
      </c>
      <c r="C248" s="3"/>
      <c r="D248" s="8" t="s">
        <v>223</v>
      </c>
      <c r="E248" s="6">
        <f>E250</f>
        <v>222500</v>
      </c>
    </row>
    <row r="249" spans="1:5" ht="30" x14ac:dyDescent="0.25">
      <c r="A249" s="3" t="s">
        <v>68</v>
      </c>
      <c r="B249" s="3" t="s">
        <v>276</v>
      </c>
      <c r="C249" s="3"/>
      <c r="D249" s="8" t="s">
        <v>225</v>
      </c>
      <c r="E249" s="6">
        <f>E250</f>
        <v>222500</v>
      </c>
    </row>
    <row r="250" spans="1:5" ht="90" x14ac:dyDescent="0.25">
      <c r="A250" s="3" t="s">
        <v>68</v>
      </c>
      <c r="B250" s="3" t="s">
        <v>277</v>
      </c>
      <c r="C250" s="3"/>
      <c r="D250" s="8" t="s">
        <v>224</v>
      </c>
      <c r="E250" s="6">
        <f>E251+E252</f>
        <v>222500</v>
      </c>
    </row>
    <row r="251" spans="1:5" x14ac:dyDescent="0.25">
      <c r="A251" s="3" t="s">
        <v>68</v>
      </c>
      <c r="B251" s="3" t="s">
        <v>277</v>
      </c>
      <c r="C251" s="3" t="s">
        <v>57</v>
      </c>
      <c r="D251" s="12" t="s">
        <v>58</v>
      </c>
      <c r="E251" s="6">
        <v>4450</v>
      </c>
    </row>
    <row r="252" spans="1:5" x14ac:dyDescent="0.25">
      <c r="A252" s="3" t="s">
        <v>68</v>
      </c>
      <c r="B252" s="3" t="s">
        <v>277</v>
      </c>
      <c r="C252" s="3" t="s">
        <v>61</v>
      </c>
      <c r="D252" s="8" t="s">
        <v>62</v>
      </c>
      <c r="E252" s="6">
        <v>218050</v>
      </c>
    </row>
    <row r="253" spans="1:5" ht="18.75" customHeight="1" x14ac:dyDescent="0.25">
      <c r="A253" s="11" t="s">
        <v>44</v>
      </c>
      <c r="B253" s="11"/>
      <c r="C253" s="11"/>
      <c r="D253" s="1" t="s">
        <v>24</v>
      </c>
      <c r="E253" s="2">
        <f t="shared" ref="E253:E258" si="0">E254</f>
        <v>167260</v>
      </c>
    </row>
    <row r="254" spans="1:5" x14ac:dyDescent="0.25">
      <c r="A254" s="3" t="s">
        <v>45</v>
      </c>
      <c r="B254" s="3"/>
      <c r="C254" s="3"/>
      <c r="D254" s="8" t="s">
        <v>17</v>
      </c>
      <c r="E254" s="6">
        <f t="shared" si="0"/>
        <v>167260</v>
      </c>
    </row>
    <row r="255" spans="1:5" ht="30" x14ac:dyDescent="0.25">
      <c r="A255" s="3" t="s">
        <v>45</v>
      </c>
      <c r="B255" s="3" t="s">
        <v>228</v>
      </c>
      <c r="C255" s="3"/>
      <c r="D255" s="8" t="s">
        <v>74</v>
      </c>
      <c r="E255" s="6">
        <f t="shared" si="0"/>
        <v>167260</v>
      </c>
    </row>
    <row r="256" spans="1:5" ht="30" x14ac:dyDescent="0.25">
      <c r="A256" s="3" t="s">
        <v>45</v>
      </c>
      <c r="B256" s="3" t="s">
        <v>229</v>
      </c>
      <c r="C256" s="3"/>
      <c r="D256" s="12" t="s">
        <v>226</v>
      </c>
      <c r="E256" s="6">
        <f t="shared" si="0"/>
        <v>167260</v>
      </c>
    </row>
    <row r="257" spans="1:5" ht="30" x14ac:dyDescent="0.25">
      <c r="A257" s="3" t="s">
        <v>45</v>
      </c>
      <c r="B257" s="3" t="s">
        <v>237</v>
      </c>
      <c r="C257" s="3"/>
      <c r="D257" s="12" t="s">
        <v>227</v>
      </c>
      <c r="E257" s="6">
        <f t="shared" si="0"/>
        <v>167260</v>
      </c>
    </row>
    <row r="258" spans="1:5" ht="75" x14ac:dyDescent="0.25">
      <c r="A258" s="3" t="s">
        <v>45</v>
      </c>
      <c r="B258" s="3" t="s">
        <v>278</v>
      </c>
      <c r="C258" s="3"/>
      <c r="D258" s="16" t="s">
        <v>136</v>
      </c>
      <c r="E258" s="6">
        <f t="shared" si="0"/>
        <v>167260</v>
      </c>
    </row>
    <row r="259" spans="1:5" x14ac:dyDescent="0.25">
      <c r="A259" s="3" t="s">
        <v>45</v>
      </c>
      <c r="B259" s="3" t="s">
        <v>278</v>
      </c>
      <c r="C259" s="3" t="s">
        <v>57</v>
      </c>
      <c r="D259" s="12" t="s">
        <v>58</v>
      </c>
      <c r="E259" s="6">
        <f>154260+13000</f>
        <v>167260</v>
      </c>
    </row>
  </sheetData>
  <mergeCells count="6">
    <mergeCell ref="D2:E2"/>
    <mergeCell ref="D3:E3"/>
    <mergeCell ref="A7:D7"/>
    <mergeCell ref="A6:E6"/>
    <mergeCell ref="D4:E4"/>
    <mergeCell ref="D5:E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Балагаева</cp:lastModifiedBy>
  <cp:lastPrinted>2016-05-18T09:08:39Z</cp:lastPrinted>
  <dcterms:created xsi:type="dcterms:W3CDTF">2009-01-13T08:45:33Z</dcterms:created>
  <dcterms:modified xsi:type="dcterms:W3CDTF">2016-05-18T09:08:55Z</dcterms:modified>
</cp:coreProperties>
</file>