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7\октябрь\"/>
    </mc:Choice>
  </mc:AlternateContent>
  <bookViews>
    <workbookView xWindow="120" yWindow="15" windowWidth="18975" windowHeight="1176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15" i="1" l="1"/>
  <c r="I12" i="1"/>
  <c r="I37" i="1" l="1"/>
  <c r="I36" i="1"/>
  <c r="I34" i="1"/>
  <c r="I33" i="1"/>
  <c r="I32" i="1"/>
  <c r="I31" i="1"/>
  <c r="I30" i="1"/>
  <c r="I28" i="1"/>
  <c r="I26" i="1"/>
  <c r="I24" i="1"/>
  <c r="I13" i="1"/>
  <c r="I40" i="1"/>
  <c r="I18" i="1" l="1"/>
  <c r="I23" i="1" l="1"/>
  <c r="I29" i="1"/>
  <c r="I27" i="1"/>
  <c r="I19" i="1" l="1"/>
  <c r="I10" i="1" l="1"/>
  <c r="I21" i="1"/>
  <c r="I41" i="1" l="1"/>
  <c r="I35" i="1"/>
  <c r="I25" i="1"/>
  <c r="I16" i="1"/>
  <c r="I43" i="1" l="1"/>
</calcChain>
</file>

<file path=xl/sharedStrings.xml><?xml version="1.0" encoding="utf-8"?>
<sst xmlns="http://schemas.openxmlformats.org/spreadsheetml/2006/main" count="70" uniqueCount="70">
  <si>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</si>
  <si>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</si>
  <si>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</si>
  <si>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</si>
  <si>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</si>
  <si>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</si>
  <si>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</si>
  <si>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</si>
  <si>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</si>
  <si>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</si>
  <si>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</si>
  <si>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</si>
  <si>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</si>
  <si>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</si>
  <si>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</si>
  <si>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</si>
  <si>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Социальная политика</t>
  </si>
  <si>
    <t>0100</t>
  </si>
  <si>
    <t>0104</t>
  </si>
  <si>
    <t>0106</t>
  </si>
  <si>
    <t>0200</t>
  </si>
  <si>
    <t>0203</t>
  </si>
  <si>
    <t>0400</t>
  </si>
  <si>
    <t>0408</t>
  </si>
  <si>
    <t>0500</t>
  </si>
  <si>
    <t>0501</t>
  </si>
  <si>
    <t>0502</t>
  </si>
  <si>
    <t>0503</t>
  </si>
  <si>
    <t>0700</t>
  </si>
  <si>
    <t>0701</t>
  </si>
  <si>
    <t>0702</t>
  </si>
  <si>
    <t>0707</t>
  </si>
  <si>
    <t>0800</t>
  </si>
  <si>
    <t>0801</t>
  </si>
  <si>
    <t>1000</t>
  </si>
  <si>
    <t>Итого расходов:</t>
  </si>
  <si>
    <t>0111</t>
  </si>
  <si>
    <t>0113</t>
  </si>
  <si>
    <t>Средства массовой информации</t>
  </si>
  <si>
    <t>Наименование</t>
  </si>
  <si>
    <t>РП</t>
  </si>
  <si>
    <t xml:space="preserve">к решению Думы ЗАТО Солнечный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</si>
  <si>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</si>
  <si>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</si>
  <si>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природного, техногенного характера, гражданская оборона</t>
  </si>
  <si>
    <t>0309</t>
  </si>
  <si>
    <t>0304</t>
  </si>
  <si>
    <t>Органы юстиции</t>
  </si>
  <si>
    <t>Сумма (руб.)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</si>
  <si>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</si>
  <si>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</si>
  <si>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1004</t>
  </si>
  <si>
    <t>Охрана семьи и детства</t>
  </si>
  <si>
    <t>0409</t>
  </si>
  <si>
    <t>Дорожное хозяйство (дорожные фонды)</t>
  </si>
  <si>
    <t>Пенсионное обеспечение</t>
  </si>
  <si>
    <t>0405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</si>
  <si>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</si>
  <si>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</si>
  <si>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</si>
  <si>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Распределение бюджетных ассигнований бюджета ЗАТО Солнечный по разделам и подразделам классификации расходов бюджета на 2017 год</t>
  </si>
  <si>
    <t>0703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</si>
  <si>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</si>
  <si>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Дополнительное образование детей</t>
  </si>
  <si>
    <t>Молодежная политика</t>
  </si>
  <si>
    <t>Приложение № 3</t>
  </si>
  <si>
    <t>Другие вопросы в области образования</t>
  </si>
  <si>
    <t>0709</t>
  </si>
  <si>
    <t>Социальное обеспечение населения</t>
  </si>
  <si>
    <t>"О внесении изменений в бюджет ЗАТО Солнечный Тверской области на 2017 год и плановый период 2018 и 2019 годов" 11.10.2017 г № 65-5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</si>
</sst>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/>
    <xf numFmtId="0" fontId="4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49" fontId="3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"/>
  <sheetViews>
    <sheetView tabSelected="1" zoomScale="120" zoomScaleNormal="120" workbookViewId="0">
      <selection activeCell="J7" sqref="J7"/>
    </sheetView>
  </sheetViews>
  <sheetFormatPr defaultRowHeight="15" x14ac:dyDescent="0.25"/>
  <cols>
    <col min="1" max="1" width="4.42578125" customWidth="1"/>
    <col min="2" max="2" width="4.28515625" customWidth="1"/>
    <col min="3" max="3" width="16" customWidth="1"/>
    <col min="4" max="4" width="11.140625" customWidth="1"/>
    <col min="7" max="7" width="18" customWidth="1"/>
    <col min="9" max="9" width="17.7109375" customWidth="1"/>
  </cols>
  <sheetData>
    <row r="2" spans="1:9" x14ac:dyDescent="0.25">
      <c r="G2" s="36" t="s">
        <v>65</v>
      </c>
      <c r="H2" s="36"/>
      <c r="I2" s="36"/>
    </row>
    <row r="3" spans="1:9" x14ac:dyDescent="0.25">
      <c r="G3" s="36" t="s">
        <v>41</v>
      </c>
      <c r="H3" s="36"/>
      <c r="I3" s="36"/>
    </row>
    <row r="4" spans="1:9" ht="32.25" customHeight="1" x14ac:dyDescent="0.25">
      <c r="E4" s="37" t="s">
        <v>69</v>
      </c>
      <c r="F4" s="37"/>
      <c r="G4" s="37"/>
      <c r="H4" s="37"/>
      <c r="I4" s="37"/>
    </row>
    <row r="5" spans="1:9" x14ac:dyDescent="0.25">
      <c r="G5" s="35"/>
      <c r="H5" s="35"/>
      <c r="I5" s="35"/>
    </row>
    <row r="6" spans="1:9" x14ac:dyDescent="0.25">
      <c r="G6" s="35"/>
      <c r="H6" s="35"/>
      <c r="I6" s="35"/>
    </row>
    <row r="7" spans="1:9" ht="36.75" customHeight="1" x14ac:dyDescent="0.25">
      <c r="A7" s="32" t="s">
        <v>60</v>
      </c>
      <c r="B7" s="32"/>
      <c r="C7" s="32"/>
      <c r="D7" s="32"/>
      <c r="E7" s="32"/>
      <c r="F7" s="32"/>
      <c r="G7" s="32"/>
      <c r="H7" s="32"/>
      <c r="I7" s="32"/>
    </row>
    <row r="8" spans="1:9" ht="15.75" x14ac:dyDescent="0.25">
      <c r="C8" s="1"/>
    </row>
    <row r="9" spans="1:9" ht="32.25" customHeight="1" x14ac:dyDescent="0.25">
      <c r="A9" s="33" t="s">
        <v>39</v>
      </c>
      <c r="B9" s="33"/>
      <c r="C9" s="33"/>
      <c r="D9" s="33"/>
      <c r="E9" s="33"/>
      <c r="F9" s="33"/>
      <c r="G9" s="33"/>
      <c r="H9" s="10" t="s">
        <v>40</v>
      </c>
      <c r="I9" s="11" t="s">
        <v>48</v>
      </c>
    </row>
    <row r="10" spans="1:9" ht="15" customHeight="1" x14ac:dyDescent="0.25">
      <c r="A10" s="29" t="s">
        <v>0</v>
      </c>
      <c r="B10" s="29"/>
      <c r="C10" s="29"/>
      <c r="D10" s="29"/>
      <c r="E10" s="29"/>
      <c r="F10" s="29"/>
      <c r="G10" s="29"/>
      <c r="H10" s="12" t="s">
        <v>17</v>
      </c>
      <c r="I10" s="13">
        <f>I11+I12+I13+I14+I15</f>
        <v>19397811.609999999</v>
      </c>
    </row>
    <row r="11" spans="1:9" ht="44.25" customHeight="1" x14ac:dyDescent="0.25">
      <c r="A11" s="25" t="s">
        <v>50</v>
      </c>
      <c r="B11" s="26"/>
      <c r="C11" s="26"/>
      <c r="D11" s="26"/>
      <c r="E11" s="26"/>
      <c r="F11" s="26"/>
      <c r="G11" s="26"/>
      <c r="H11" s="3" t="s">
        <v>49</v>
      </c>
      <c r="I11" s="7">
        <v>3000</v>
      </c>
    </row>
    <row r="12" spans="1:9" ht="48" customHeight="1" x14ac:dyDescent="0.25">
      <c r="A12" s="25" t="s">
        <v>62</v>
      </c>
      <c r="B12" s="26"/>
      <c r="C12" s="26"/>
      <c r="D12" s="26"/>
      <c r="E12" s="26"/>
      <c r="F12" s="26"/>
      <c r="G12" s="26"/>
      <c r="H12" s="2" t="s">
        <v>18</v>
      </c>
      <c r="I12" s="7">
        <f>14377829.93-360706.63</f>
        <v>14017123.299999999</v>
      </c>
    </row>
    <row r="13" spans="1:9" ht="32.25" customHeight="1" x14ac:dyDescent="0.25">
      <c r="A13" s="25" t="s">
        <v>58</v>
      </c>
      <c r="B13" s="26"/>
      <c r="C13" s="26"/>
      <c r="D13" s="26"/>
      <c r="E13" s="26"/>
      <c r="F13" s="26"/>
      <c r="G13" s="26"/>
      <c r="H13" s="2" t="s">
        <v>19</v>
      </c>
      <c r="I13" s="7">
        <f>2815272.84-279956.05</f>
        <v>2535316.79</v>
      </c>
    </row>
    <row r="14" spans="1:9" ht="15" customHeight="1" x14ac:dyDescent="0.25">
      <c r="A14" s="25" t="s">
        <v>1</v>
      </c>
      <c r="B14" s="26"/>
      <c r="C14" s="26"/>
      <c r="D14" s="26"/>
      <c r="E14" s="26"/>
      <c r="F14" s="26"/>
      <c r="G14" s="26"/>
      <c r="H14" s="3" t="s">
        <v>36</v>
      </c>
      <c r="I14" s="6">
        <v>50000</v>
      </c>
    </row>
    <row r="15" spans="1:9" ht="15" customHeight="1" x14ac:dyDescent="0.25">
      <c r="A15" s="25" t="s">
        <v>2</v>
      </c>
      <c r="B15" s="26"/>
      <c r="C15" s="26"/>
      <c r="D15" s="26"/>
      <c r="E15" s="26"/>
      <c r="F15" s="26"/>
      <c r="G15" s="26"/>
      <c r="H15" s="3" t="s">
        <v>37</v>
      </c>
      <c r="I15" s="6">
        <f>3095678.52-225707+2600-200-80000</f>
        <v>2792371.52</v>
      </c>
    </row>
    <row r="16" spans="1:9" ht="15" customHeight="1" x14ac:dyDescent="0.25">
      <c r="A16" s="29" t="s">
        <v>3</v>
      </c>
      <c r="B16" s="29"/>
      <c r="C16" s="29"/>
      <c r="D16" s="29"/>
      <c r="E16" s="29"/>
      <c r="F16" s="29"/>
      <c r="G16" s="29"/>
      <c r="H16" s="12" t="s">
        <v>20</v>
      </c>
      <c r="I16" s="13">
        <f>I17</f>
        <v>73100</v>
      </c>
    </row>
    <row r="17" spans="1:9" ht="15" customHeight="1" x14ac:dyDescent="0.25">
      <c r="A17" s="25" t="s">
        <v>4</v>
      </c>
      <c r="B17" s="26"/>
      <c r="C17" s="26"/>
      <c r="D17" s="26"/>
      <c r="E17" s="26"/>
      <c r="F17" s="26"/>
      <c r="G17" s="26"/>
      <c r="H17" s="2" t="s">
        <v>21</v>
      </c>
      <c r="I17" s="7">
        <v>73100</v>
      </c>
    </row>
    <row r="18" spans="1:9" s="8" customFormat="1" ht="15" customHeight="1" x14ac:dyDescent="0.25">
      <c r="A18" s="34" t="s">
        <v>42</v>
      </c>
      <c r="B18" s="34"/>
      <c r="C18" s="34"/>
      <c r="D18" s="34"/>
      <c r="E18" s="34"/>
      <c r="F18" s="34"/>
      <c r="G18" s="34"/>
      <c r="H18" s="14" t="s">
        <v>43</v>
      </c>
      <c r="I18" s="5">
        <f>I19+I20</f>
        <v>237860</v>
      </c>
    </row>
    <row r="19" spans="1:9" ht="16.5" customHeight="1" x14ac:dyDescent="0.25">
      <c r="A19" s="31" t="s">
        <v>47</v>
      </c>
      <c r="B19" s="31"/>
      <c r="C19" s="31"/>
      <c r="D19" s="31"/>
      <c r="E19" s="31"/>
      <c r="F19" s="31"/>
      <c r="G19" s="31"/>
      <c r="H19" s="3" t="s">
        <v>46</v>
      </c>
      <c r="I19" s="6">
        <f>725062.49-676062.49</f>
        <v>49000</v>
      </c>
    </row>
    <row r="20" spans="1:9" ht="27.75" customHeight="1" x14ac:dyDescent="0.25">
      <c r="A20" s="31" t="s">
        <v>44</v>
      </c>
      <c r="B20" s="31"/>
      <c r="C20" s="31"/>
      <c r="D20" s="31"/>
      <c r="E20" s="31"/>
      <c r="F20" s="31"/>
      <c r="G20" s="31"/>
      <c r="H20" s="3" t="s">
        <v>45</v>
      </c>
      <c r="I20" s="6">
        <v>188860</v>
      </c>
    </row>
    <row r="21" spans="1:9" ht="15" customHeight="1" x14ac:dyDescent="0.25">
      <c r="A21" s="29" t="s">
        <v>5</v>
      </c>
      <c r="B21" s="29"/>
      <c r="C21" s="29"/>
      <c r="D21" s="29"/>
      <c r="E21" s="29"/>
      <c r="F21" s="29"/>
      <c r="G21" s="29"/>
      <c r="H21" s="12" t="s">
        <v>22</v>
      </c>
      <c r="I21" s="13">
        <f>I22+I23+I24</f>
        <v>19181002.420000002</v>
      </c>
    </row>
    <row r="22" spans="1:9" ht="15" customHeight="1" x14ac:dyDescent="0.25">
      <c r="A22" s="25" t="s">
        <v>57</v>
      </c>
      <c r="B22" s="26"/>
      <c r="C22" s="26"/>
      <c r="D22" s="26"/>
      <c r="E22" s="26"/>
      <c r="F22" s="26"/>
      <c r="G22" s="26"/>
      <c r="H22" s="22" t="s">
        <v>56</v>
      </c>
      <c r="I22" s="9">
        <v>5500</v>
      </c>
    </row>
    <row r="23" spans="1:9" ht="15" customHeight="1" x14ac:dyDescent="0.25">
      <c r="A23" s="25" t="s">
        <v>6</v>
      </c>
      <c r="B23" s="26"/>
      <c r="C23" s="26"/>
      <c r="D23" s="26"/>
      <c r="E23" s="26"/>
      <c r="F23" s="26"/>
      <c r="G23" s="26"/>
      <c r="H23" s="2" t="s">
        <v>23</v>
      </c>
      <c r="I23" s="7">
        <f>1442760-71726.67+4113100</f>
        <v>5484133.3300000001</v>
      </c>
    </row>
    <row r="24" spans="1:9" ht="15" customHeight="1" x14ac:dyDescent="0.25">
      <c r="A24" s="25" t="s">
        <v>54</v>
      </c>
      <c r="B24" s="26"/>
      <c r="C24" s="26"/>
      <c r="D24" s="26"/>
      <c r="E24" s="26"/>
      <c r="F24" s="26"/>
      <c r="G24" s="26"/>
      <c r="H24" s="3" t="s">
        <v>53</v>
      </c>
      <c r="I24" s="7">
        <f>10301217.19+2744493.9+285216+360442</f>
        <v>13691369.09</v>
      </c>
    </row>
    <row r="25" spans="1:9" ht="15" customHeight="1" x14ac:dyDescent="0.25">
      <c r="A25" s="29" t="s">
        <v>7</v>
      </c>
      <c r="B25" s="29"/>
      <c r="C25" s="29"/>
      <c r="D25" s="29"/>
      <c r="E25" s="29"/>
      <c r="F25" s="29"/>
      <c r="G25" s="29"/>
      <c r="H25" s="12" t="s">
        <v>24</v>
      </c>
      <c r="I25" s="13">
        <f>I26+I27+I28</f>
        <v>7941936.3899999987</v>
      </c>
    </row>
    <row r="26" spans="1:9" ht="15" customHeight="1" x14ac:dyDescent="0.25">
      <c r="A26" s="25" t="s">
        <v>8</v>
      </c>
      <c r="B26" s="26"/>
      <c r="C26" s="26"/>
      <c r="D26" s="26"/>
      <c r="E26" s="26"/>
      <c r="F26" s="26"/>
      <c r="G26" s="26"/>
      <c r="H26" s="2" t="s">
        <v>25</v>
      </c>
      <c r="I26" s="7">
        <f>10963931.28-9423035.06</f>
        <v>1540896.2199999988</v>
      </c>
    </row>
    <row r="27" spans="1:9" ht="15" customHeight="1" x14ac:dyDescent="0.25">
      <c r="A27" s="25" t="s">
        <v>9</v>
      </c>
      <c r="B27" s="26"/>
      <c r="C27" s="26"/>
      <c r="D27" s="26"/>
      <c r="E27" s="26"/>
      <c r="F27" s="26"/>
      <c r="G27" s="26"/>
      <c r="H27" s="2" t="s">
        <v>26</v>
      </c>
      <c r="I27" s="7">
        <f>3651578-882436.96</f>
        <v>2769141.04</v>
      </c>
    </row>
    <row r="28" spans="1:9" ht="15" customHeight="1" x14ac:dyDescent="0.25">
      <c r="A28" s="25" t="s">
        <v>10</v>
      </c>
      <c r="B28" s="26"/>
      <c r="C28" s="26"/>
      <c r="D28" s="26"/>
      <c r="E28" s="26"/>
      <c r="F28" s="26"/>
      <c r="G28" s="26"/>
      <c r="H28" s="2" t="s">
        <v>27</v>
      </c>
      <c r="I28" s="6">
        <f>3273625+129153.8+229120.33</f>
        <v>3631899.13</v>
      </c>
    </row>
    <row r="29" spans="1:9" ht="15" customHeight="1" x14ac:dyDescent="0.25">
      <c r="A29" s="29" t="s">
        <v>11</v>
      </c>
      <c r="B29" s="29"/>
      <c r="C29" s="29"/>
      <c r="D29" s="29"/>
      <c r="E29" s="29"/>
      <c r="F29" s="29"/>
      <c r="G29" s="29"/>
      <c r="H29" s="12" t="s">
        <v>28</v>
      </c>
      <c r="I29" s="13">
        <f>I30+I31+I32+I33+I34</f>
        <v>52514482.75</v>
      </c>
    </row>
    <row r="30" spans="1:9" ht="15" customHeight="1" x14ac:dyDescent="0.25">
      <c r="A30" s="25" t="s">
        <v>12</v>
      </c>
      <c r="B30" s="26"/>
      <c r="C30" s="26"/>
      <c r="D30" s="26"/>
      <c r="E30" s="26"/>
      <c r="F30" s="26"/>
      <c r="G30" s="26"/>
      <c r="H30" s="2" t="s">
        <v>29</v>
      </c>
      <c r="I30" s="7">
        <f>13367371.49+351600-34700</f>
        <v>13684271.49</v>
      </c>
    </row>
    <row r="31" spans="1:9" ht="15" customHeight="1" x14ac:dyDescent="0.25">
      <c r="A31" s="25" t="s">
        <v>13</v>
      </c>
      <c r="B31" s="26"/>
      <c r="C31" s="26"/>
      <c r="D31" s="26"/>
      <c r="E31" s="26"/>
      <c r="F31" s="26"/>
      <c r="G31" s="26"/>
      <c r="H31" s="2" t="s">
        <v>30</v>
      </c>
      <c r="I31" s="15">
        <f>13908775.03+541600-77772.06</f>
        <v>14372602.969999999</v>
      </c>
    </row>
    <row r="32" spans="1:9" ht="15" customHeight="1" x14ac:dyDescent="0.25">
      <c r="A32" s="25" t="s">
        <v>63</v>
      </c>
      <c r="B32" s="26"/>
      <c r="C32" s="26"/>
      <c r="D32" s="26"/>
      <c r="E32" s="26"/>
      <c r="F32" s="26"/>
      <c r="G32" s="26"/>
      <c r="H32" s="3" t="s">
        <v>61</v>
      </c>
      <c r="I32" s="15">
        <f>22408179.35-58120.07+300000+845869.68</f>
        <v>23495928.960000001</v>
      </c>
    </row>
    <row r="33" spans="1:9" ht="15" customHeight="1" x14ac:dyDescent="0.25">
      <c r="A33" s="25" t="s">
        <v>64</v>
      </c>
      <c r="B33" s="30"/>
      <c r="C33" s="30"/>
      <c r="D33" s="30"/>
      <c r="E33" s="30"/>
      <c r="F33" s="30"/>
      <c r="G33" s="30"/>
      <c r="H33" s="2" t="s">
        <v>31</v>
      </c>
      <c r="I33" s="6">
        <f>1303167.5-400536.17</f>
        <v>902631.33000000007</v>
      </c>
    </row>
    <row r="34" spans="1:9" ht="15" customHeight="1" x14ac:dyDescent="0.25">
      <c r="A34" s="25" t="s">
        <v>66</v>
      </c>
      <c r="B34" s="30"/>
      <c r="C34" s="30"/>
      <c r="D34" s="30"/>
      <c r="E34" s="30"/>
      <c r="F34" s="30"/>
      <c r="G34" s="30"/>
      <c r="H34" s="3" t="s">
        <v>67</v>
      </c>
      <c r="I34" s="6">
        <f>24800+34000+248</f>
        <v>59048</v>
      </c>
    </row>
    <row r="35" spans="1:9" ht="15" customHeight="1" x14ac:dyDescent="0.25">
      <c r="A35" s="29" t="s">
        <v>59</v>
      </c>
      <c r="B35" s="29"/>
      <c r="C35" s="29"/>
      <c r="D35" s="29"/>
      <c r="E35" s="29"/>
      <c r="F35" s="29"/>
      <c r="G35" s="29"/>
      <c r="H35" s="12" t="s">
        <v>32</v>
      </c>
      <c r="I35" s="13">
        <f>I36</f>
        <v>10364135.27</v>
      </c>
    </row>
    <row r="36" spans="1:9" ht="15" customHeight="1" x14ac:dyDescent="0.25">
      <c r="A36" s="25" t="s">
        <v>14</v>
      </c>
      <c r="B36" s="26"/>
      <c r="C36" s="26"/>
      <c r="D36" s="26"/>
      <c r="E36" s="26"/>
      <c r="F36" s="26"/>
      <c r="G36" s="26"/>
      <c r="H36" s="2" t="s">
        <v>33</v>
      </c>
      <c r="I36" s="15">
        <f>9889353.25-41312+516094.02</f>
        <v>10364135.27</v>
      </c>
    </row>
    <row r="37" spans="1:9" ht="15" customHeight="1" x14ac:dyDescent="0.25">
      <c r="A37" s="29" t="s">
        <v>16</v>
      </c>
      <c r="B37" s="29"/>
      <c r="C37" s="29"/>
      <c r="D37" s="29"/>
      <c r="E37" s="29"/>
      <c r="F37" s="29"/>
      <c r="G37" s="29"/>
      <c r="H37" s="12" t="s">
        <v>34</v>
      </c>
      <c r="I37" s="13">
        <f>I38+I40+I39</f>
        <v>10101946.74</v>
      </c>
    </row>
    <row r="38" spans="1:9" ht="15" customHeight="1" x14ac:dyDescent="0.25">
      <c r="A38" s="25" t="s">
        <v>55</v>
      </c>
      <c r="B38" s="26"/>
      <c r="C38" s="26"/>
      <c r="D38" s="26"/>
      <c r="E38" s="26"/>
      <c r="F38" s="26"/>
      <c r="G38" s="26"/>
      <c r="H38" s="20">
        <v>1001</v>
      </c>
      <c r="I38" s="9">
        <v>317761.68</v>
      </c>
    </row>
    <row r="39" spans="1:9" ht="15" customHeight="1" x14ac:dyDescent="0.25">
      <c r="A39" s="25" t="s">
        <v>68</v>
      </c>
      <c r="B39" s="26"/>
      <c r="C39" s="26"/>
      <c r="D39" s="26"/>
      <c r="E39" s="26"/>
      <c r="F39" s="26"/>
      <c r="G39" s="26"/>
      <c r="H39" s="20">
        <v>1003</v>
      </c>
      <c r="I39" s="9">
        <v>9492685.0600000005</v>
      </c>
    </row>
    <row r="40" spans="1:9" ht="15" customHeight="1" x14ac:dyDescent="0.25">
      <c r="A40" s="25" t="s">
        <v>52</v>
      </c>
      <c r="B40" s="26"/>
      <c r="C40" s="26"/>
      <c r="D40" s="26"/>
      <c r="E40" s="26"/>
      <c r="F40" s="26"/>
      <c r="G40" s="26"/>
      <c r="H40" s="3" t="s">
        <v>51</v>
      </c>
      <c r="I40" s="6">
        <f>259700+31800</f>
        <v>291500</v>
      </c>
    </row>
    <row r="41" spans="1:9" ht="15" customHeight="1" x14ac:dyDescent="0.25">
      <c r="A41" s="27" t="s">
        <v>38</v>
      </c>
      <c r="B41" s="28"/>
      <c r="C41" s="28"/>
      <c r="D41" s="28"/>
      <c r="E41" s="28"/>
      <c r="F41" s="28"/>
      <c r="G41" s="28"/>
      <c r="H41" s="4">
        <v>1200</v>
      </c>
      <c r="I41" s="5">
        <f>I42</f>
        <v>213016</v>
      </c>
    </row>
    <row r="42" spans="1:9" x14ac:dyDescent="0.25">
      <c r="A42" s="23" t="s">
        <v>15</v>
      </c>
      <c r="B42" s="24"/>
      <c r="C42" s="24"/>
      <c r="D42" s="24"/>
      <c r="E42" s="24"/>
      <c r="F42" s="24"/>
      <c r="G42" s="24"/>
      <c r="H42" s="17">
        <v>1202</v>
      </c>
      <c r="I42" s="6">
        <v>213016</v>
      </c>
    </row>
    <row r="43" spans="1:9" x14ac:dyDescent="0.25">
      <c r="A43" s="18"/>
      <c r="B43" s="18"/>
      <c r="C43" s="18"/>
      <c r="D43" s="18"/>
      <c r="E43" s="18"/>
      <c r="F43" s="18"/>
      <c r="G43" s="18"/>
      <c r="H43" s="19" t="s">
        <v>35</v>
      </c>
      <c r="I43" s="16">
        <f>I10+I16+I18+I21+I25+I29+I35+I37+I41</f>
        <v>120025291.17999999</v>
      </c>
    </row>
    <row r="46" spans="1:9" x14ac:dyDescent="0.25">
      <c r="I46" s="21"/>
    </row>
  </sheetData>
  <mergeCells count="40">
    <mergeCell ref="A39:G39"/>
    <mergeCell ref="A21:G21"/>
    <mergeCell ref="A24:G24"/>
    <mergeCell ref="A29:G29"/>
    <mergeCell ref="A28:G28"/>
    <mergeCell ref="A22:G22"/>
    <mergeCell ref="G6:I6"/>
    <mergeCell ref="G2:I2"/>
    <mergeCell ref="G3:I3"/>
    <mergeCell ref="G5:I5"/>
    <mergeCell ref="E4:I4"/>
    <mergeCell ref="A20:G20"/>
    <mergeCell ref="A7:I7"/>
    <mergeCell ref="A11:G11"/>
    <mergeCell ref="A9:G9"/>
    <mergeCell ref="A19:G19"/>
    <mergeCell ref="A14:G14"/>
    <mergeCell ref="A16:G16"/>
    <mergeCell ref="A12:G12"/>
    <mergeCell ref="A13:G13"/>
    <mergeCell ref="A15:G15"/>
    <mergeCell ref="A18:G18"/>
    <mergeCell ref="A10:G10"/>
    <mergeCell ref="A17:G17"/>
    <mergeCell ref="A42:G42"/>
    <mergeCell ref="A23:G23"/>
    <mergeCell ref="A41:G41"/>
    <mergeCell ref="A30:G30"/>
    <mergeCell ref="A40:G40"/>
    <mergeCell ref="A36:G36"/>
    <mergeCell ref="A37:G37"/>
    <mergeCell ref="A38:G38"/>
    <mergeCell ref="A35:G35"/>
    <mergeCell ref="A33:G33"/>
    <mergeCell ref="A25:G25"/>
    <mergeCell ref="A31:G31"/>
    <mergeCell ref="A26:G26"/>
    <mergeCell ref="A27:G27"/>
    <mergeCell ref="A32:G32"/>
    <mergeCell ref="A34:G34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Балагаева</cp:lastModifiedBy>
  <cp:lastPrinted>2017-07-12T12:02:33Z</cp:lastPrinted>
  <dcterms:created xsi:type="dcterms:W3CDTF">2009-01-13T08:19:46Z</dcterms:created>
  <dcterms:modified xsi:type="dcterms:W3CDTF">2017-10-13T09:01:45Z</dcterms:modified>
</cp:coreProperties>
</file>