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75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M14" i="1"/>
  <c r="M15"/>
  <c r="M16"/>
  <c r="M17"/>
  <c r="M18"/>
  <c r="M19"/>
  <c r="M21"/>
  <c r="M23"/>
  <c r="M24"/>
  <c r="M26"/>
  <c r="M27"/>
  <c r="M29"/>
  <c r="M30"/>
  <c r="M31"/>
  <c r="M33"/>
  <c r="M34"/>
  <c r="M35"/>
  <c r="M36"/>
  <c r="M38"/>
  <c r="M40"/>
  <c r="M41"/>
  <c r="M43"/>
  <c r="K42"/>
  <c r="L42"/>
  <c r="K39"/>
  <c r="L39"/>
  <c r="K37"/>
  <c r="L37"/>
  <c r="K32"/>
  <c r="L32"/>
  <c r="K28"/>
  <c r="L28"/>
  <c r="K25"/>
  <c r="L25"/>
  <c r="K13"/>
  <c r="L13"/>
  <c r="K20"/>
  <c r="L20"/>
  <c r="K22"/>
  <c r="L22"/>
  <c r="M13" l="1"/>
  <c r="K44"/>
  <c r="L44"/>
  <c r="N14" l="1"/>
  <c r="N15"/>
  <c r="N16"/>
  <c r="N17"/>
  <c r="N18"/>
  <c r="N19"/>
  <c r="N21"/>
  <c r="N23"/>
  <c r="N24"/>
  <c r="N26"/>
  <c r="N27"/>
  <c r="N29"/>
  <c r="N30"/>
  <c r="N31"/>
  <c r="N33"/>
  <c r="N34"/>
  <c r="N35"/>
  <c r="N36"/>
  <c r="N38"/>
  <c r="N40"/>
  <c r="N43"/>
  <c r="J42"/>
  <c r="M42" s="1"/>
  <c r="J39"/>
  <c r="M39" s="1"/>
  <c r="J37"/>
  <c r="M37" s="1"/>
  <c r="J32"/>
  <c r="M32" s="1"/>
  <c r="J28"/>
  <c r="M28" s="1"/>
  <c r="J25"/>
  <c r="M25" s="1"/>
  <c r="J22"/>
  <c r="M22" s="1"/>
  <c r="J20"/>
  <c r="M20" s="1"/>
  <c r="M44" s="1"/>
  <c r="J13"/>
  <c r="N20" l="1"/>
  <c r="N25"/>
  <c r="J44"/>
  <c r="I42"/>
  <c r="I41"/>
  <c r="I37"/>
  <c r="I32"/>
  <c r="I28"/>
  <c r="I25"/>
  <c r="I22"/>
  <c r="I20"/>
  <c r="I13"/>
  <c r="N13" l="1"/>
  <c r="N37"/>
  <c r="N28"/>
  <c r="N42"/>
  <c r="I39"/>
  <c r="N41"/>
  <c r="N22"/>
  <c r="N32"/>
  <c r="I44"/>
  <c r="O16" l="1"/>
  <c r="O18"/>
  <c r="O24"/>
  <c r="O26"/>
  <c r="O30"/>
  <c r="O34"/>
  <c r="O36"/>
  <c r="O38"/>
  <c r="O40"/>
  <c r="O44"/>
  <c r="O15"/>
  <c r="O17"/>
  <c r="O19"/>
  <c r="O21"/>
  <c r="O23"/>
  <c r="O27"/>
  <c r="O29"/>
  <c r="O31"/>
  <c r="O33"/>
  <c r="O35"/>
  <c r="O43"/>
  <c r="O14"/>
  <c r="O39"/>
  <c r="N39"/>
  <c r="O25"/>
  <c r="O42"/>
  <c r="O37"/>
  <c r="O22"/>
  <c r="O13"/>
  <c r="N44"/>
  <c r="O41"/>
  <c r="O32"/>
  <c r="O20"/>
  <c r="O28"/>
</calcChain>
</file>

<file path=xl/sharedStrings.xml><?xml version="1.0" encoding="utf-8"?>
<sst xmlns="http://schemas.openxmlformats.org/spreadsheetml/2006/main" count="79" uniqueCount="79">
  <si>
    <t>Общегосударственные вопросы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</si>
  <si>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</si>
  <si>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</si>
  <si>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</si>
  <si>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</si>
  <si>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</si>
  <si>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</si>
  <si>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</si>
  <si>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</si>
  <si>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</si>
  <si>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</si>
  <si>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</si>
  <si>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</si>
  <si>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</si>
  <si>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</si>
  <si>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</si>
  <si>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</si>
  <si>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Периодическая печать и издательства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</si>
  <si>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</si>
  <si>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</si>
  <si>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</si>
  <si>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0100</t>
  </si>
  <si>
    <t>0102</t>
  </si>
  <si>
    <t>0104</t>
  </si>
  <si>
    <t>0106</t>
  </si>
  <si>
    <t>0200</t>
  </si>
  <si>
    <t>0203</t>
  </si>
  <si>
    <t>0400</t>
  </si>
  <si>
    <t>0408</t>
  </si>
  <si>
    <t>0500</t>
  </si>
  <si>
    <t>0501</t>
  </si>
  <si>
    <t>0502</t>
  </si>
  <si>
    <t>0503</t>
  </si>
  <si>
    <t>0700</t>
  </si>
  <si>
    <t>0701</t>
  </si>
  <si>
    <t>0702</t>
  </si>
  <si>
    <t>0707</t>
  </si>
  <si>
    <t>0800</t>
  </si>
  <si>
    <t>0801</t>
  </si>
  <si>
    <t>1000</t>
  </si>
  <si>
    <t>1003</t>
  </si>
  <si>
    <t>1006</t>
  </si>
  <si>
    <t>Итого расходов:</t>
  </si>
  <si>
    <t>Функционирование высшего должностного лица субъекта РФ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</si>
  <si>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</si>
  <si>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0111</t>
  </si>
  <si>
    <t>0113</t>
  </si>
  <si>
    <t>Культура и кинематография</t>
  </si>
  <si>
    <t>Средства массовой информации</t>
  </si>
  <si>
    <t xml:space="preserve">к решению Думы ЗАТО Солнечный 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</si>
  <si>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</si>
  <si>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</si>
  <si>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природного, техногенного характера, гражданская оборона</t>
  </si>
  <si>
    <t>0309</t>
  </si>
  <si>
    <t>0304</t>
  </si>
  <si>
    <t>0709</t>
  </si>
  <si>
    <t>Другие вопросы в области образования</t>
  </si>
  <si>
    <t>Органы юстиции</t>
  </si>
  <si>
    <t>Лесное хозяйство</t>
  </si>
  <si>
    <t>0407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</si>
  <si>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</si>
  <si>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Распределение бюджетных ассигнований бюджета ЗАТО Солнечный по разделам и подразделам классификации расходов бюджета за 2013 год</t>
  </si>
  <si>
    <t>Классификатор расходов</t>
  </si>
  <si>
    <t>Наименование показателя</t>
  </si>
  <si>
    <t>КОД</t>
  </si>
  <si>
    <t>Утверждено                                        на 2013 год</t>
  </si>
  <si>
    <t>в том числе</t>
  </si>
  <si>
    <t>% исполнения</t>
  </si>
  <si>
    <t>Соотношение в структуре бюджета (в % к общей сумме расходов)</t>
  </si>
  <si>
    <t>расходы за счет налоговых и неналого-вых доходов, средств от продажи услуг</t>
  </si>
  <si>
    <t>расходы за счет средств межбюд-жетных трансфер-тов</t>
  </si>
  <si>
    <t>Исполнено на 01.01.14г.</t>
  </si>
  <si>
    <t>0103</t>
  </si>
  <si>
    <t>Руб.</t>
  </si>
  <si>
    <t>"Об утверждении отчета об исполнении</t>
  </si>
  <si>
    <t>бюджета ЗАТО Солнечный за 2013 год"</t>
  </si>
  <si>
    <t>Приложение 3</t>
  </si>
  <si>
    <t>расходы за счет средств дотаций из федерального бюджета</t>
  </si>
  <si>
    <t>от 22.05.2014 г. № 184-4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</si>
</sst>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9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"/>
  <sheetViews>
    <sheetView tabSelected="1" topLeftCell="G1" zoomScale="110" zoomScaleNormal="110" workbookViewId="0">
      <selection activeCell="N10" sqref="N10"/>
    </sheetView>
  </sheetViews>
  <sheetFormatPr defaultRowHeight="15"/>
  <cols>
    <col min="1" max="1" width="4.42578125" customWidth="1"/>
    <col min="2" max="2" width="4.28515625" customWidth="1"/>
    <col min="3" max="3" width="16" customWidth="1"/>
    <col min="4" max="4" width="11.140625" customWidth="1"/>
    <col min="7" max="7" width="18" customWidth="1"/>
    <col min="9" max="9" width="17.7109375" customWidth="1"/>
    <col min="10" max="10" width="15.5703125" customWidth="1"/>
    <col min="11" max="11" width="13.5703125" customWidth="1"/>
    <col min="12" max="12" width="14" customWidth="1"/>
    <col min="13" max="13" width="13.5703125" customWidth="1"/>
    <col min="14" max="14" width="9.85546875" customWidth="1"/>
    <col min="15" max="15" width="12.42578125" customWidth="1"/>
  </cols>
  <sheetData>
    <row r="2" spans="1:15" ht="15.75">
      <c r="G2" s="34" t="s">
        <v>76</v>
      </c>
      <c r="H2" s="34"/>
      <c r="I2" s="34"/>
      <c r="J2" s="34"/>
      <c r="K2" s="34"/>
      <c r="L2" s="34"/>
      <c r="M2" s="34"/>
      <c r="N2" s="34"/>
      <c r="O2" s="34"/>
    </row>
    <row r="3" spans="1:15" ht="15.75">
      <c r="G3" s="34" t="s">
        <v>49</v>
      </c>
      <c r="H3" s="34"/>
      <c r="I3" s="34"/>
      <c r="J3" s="34"/>
      <c r="K3" s="34"/>
      <c r="L3" s="34"/>
      <c r="M3" s="34"/>
      <c r="N3" s="34"/>
      <c r="O3" s="34"/>
    </row>
    <row r="4" spans="1:15" ht="15.75">
      <c r="G4" s="34" t="s">
        <v>74</v>
      </c>
      <c r="H4" s="34"/>
      <c r="I4" s="34"/>
      <c r="J4" s="34"/>
      <c r="K4" s="34"/>
      <c r="L4" s="34"/>
      <c r="M4" s="34"/>
      <c r="N4" s="34"/>
      <c r="O4" s="34"/>
    </row>
    <row r="5" spans="1:15" ht="15.75">
      <c r="G5" s="34" t="s">
        <v>75</v>
      </c>
      <c r="H5" s="34"/>
      <c r="I5" s="34"/>
      <c r="J5" s="34"/>
      <c r="K5" s="34"/>
      <c r="L5" s="34"/>
      <c r="M5" s="34"/>
      <c r="N5" s="34"/>
      <c r="O5" s="34"/>
    </row>
    <row r="6" spans="1:15" ht="15.75">
      <c r="G6" s="35" t="s">
        <v>78</v>
      </c>
      <c r="H6" s="35"/>
      <c r="I6" s="35"/>
      <c r="J6" s="35"/>
      <c r="K6" s="35"/>
      <c r="L6" s="35"/>
      <c r="M6" s="35"/>
      <c r="N6" s="35"/>
      <c r="O6" s="35"/>
    </row>
    <row r="7" spans="1:15">
      <c r="G7" s="38"/>
      <c r="H7" s="38"/>
      <c r="I7" s="38"/>
    </row>
    <row r="8" spans="1:15" ht="36.75" customHeight="1">
      <c r="A8" s="36" t="s">
        <v>61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5.75">
      <c r="C9" s="1"/>
    </row>
    <row r="10" spans="1:15" ht="15.75">
      <c r="C10" s="1"/>
      <c r="O10" s="15" t="s">
        <v>73</v>
      </c>
    </row>
    <row r="11" spans="1:15" ht="15.75" customHeight="1">
      <c r="A11" s="23" t="s">
        <v>62</v>
      </c>
      <c r="B11" s="23"/>
      <c r="C11" s="23"/>
      <c r="D11" s="23"/>
      <c r="E11" s="23"/>
      <c r="F11" s="23"/>
      <c r="G11" s="23"/>
      <c r="H11" s="16"/>
      <c r="I11" s="23" t="s">
        <v>65</v>
      </c>
      <c r="J11" s="32" t="s">
        <v>71</v>
      </c>
      <c r="K11" s="37" t="s">
        <v>66</v>
      </c>
      <c r="L11" s="37"/>
      <c r="M11" s="37"/>
      <c r="N11" s="32" t="s">
        <v>67</v>
      </c>
      <c r="O11" s="33" t="s">
        <v>68</v>
      </c>
    </row>
    <row r="12" spans="1:15" ht="98.25" customHeight="1">
      <c r="A12" s="23" t="s">
        <v>63</v>
      </c>
      <c r="B12" s="23"/>
      <c r="C12" s="23"/>
      <c r="D12" s="23"/>
      <c r="E12" s="23"/>
      <c r="F12" s="23"/>
      <c r="G12" s="23"/>
      <c r="H12" s="10" t="s">
        <v>64</v>
      </c>
      <c r="I12" s="23"/>
      <c r="J12" s="32"/>
      <c r="K12" s="17" t="s">
        <v>69</v>
      </c>
      <c r="L12" s="18" t="s">
        <v>77</v>
      </c>
      <c r="M12" s="18" t="s">
        <v>70</v>
      </c>
      <c r="N12" s="32"/>
      <c r="O12" s="33"/>
    </row>
    <row r="13" spans="1:15" ht="15" customHeight="1">
      <c r="A13" s="20" t="s">
        <v>0</v>
      </c>
      <c r="B13" s="20"/>
      <c r="C13" s="20"/>
      <c r="D13" s="20"/>
      <c r="E13" s="20"/>
      <c r="F13" s="20"/>
      <c r="G13" s="20"/>
      <c r="H13" s="11" t="s">
        <v>21</v>
      </c>
      <c r="I13" s="12">
        <f>I14+I15+I16+I17+I18+I19</f>
        <v>19653894.940000001</v>
      </c>
      <c r="J13" s="12">
        <f>J14+J15+J16+J17+J18+J19</f>
        <v>19576520.16</v>
      </c>
      <c r="K13" s="12">
        <f t="shared" ref="K13:M13" si="0">K14+K15+K16+K17+K18+K19</f>
        <v>4427491.22</v>
      </c>
      <c r="L13" s="12">
        <f t="shared" si="0"/>
        <v>13350123.370000001</v>
      </c>
      <c r="M13" s="12">
        <f t="shared" si="0"/>
        <v>1798905.5699999994</v>
      </c>
      <c r="N13" s="19">
        <f>J13/I13</f>
        <v>0.99606313251209422</v>
      </c>
      <c r="O13" s="19">
        <f>I13/$I$44</f>
        <v>0.16553451375160017</v>
      </c>
    </row>
    <row r="14" spans="1:15" ht="32.25" customHeight="1">
      <c r="A14" s="21" t="s">
        <v>43</v>
      </c>
      <c r="B14" s="22"/>
      <c r="C14" s="22"/>
      <c r="D14" s="22"/>
      <c r="E14" s="22"/>
      <c r="F14" s="22"/>
      <c r="G14" s="22"/>
      <c r="H14" s="2" t="s">
        <v>22</v>
      </c>
      <c r="I14" s="7">
        <v>1128613.3799999999</v>
      </c>
      <c r="J14" s="6">
        <v>1128613.3799999999</v>
      </c>
      <c r="K14" s="6">
        <v>253330.03</v>
      </c>
      <c r="L14" s="6">
        <v>852283.35</v>
      </c>
      <c r="M14" s="6">
        <f t="shared" ref="M14:M42" si="1">J14-K14-L14</f>
        <v>22999.999999999884</v>
      </c>
      <c r="N14" s="19">
        <f t="shared" ref="N14:N44" si="2">J14/I14</f>
        <v>1</v>
      </c>
      <c r="O14" s="19">
        <f>I14/$I$44</f>
        <v>9.5057222826413403E-3</v>
      </c>
    </row>
    <row r="15" spans="1:15" ht="48" customHeight="1">
      <c r="A15" s="21" t="s">
        <v>60</v>
      </c>
      <c r="B15" s="22"/>
      <c r="C15" s="22"/>
      <c r="D15" s="22"/>
      <c r="E15" s="22"/>
      <c r="F15" s="22"/>
      <c r="G15" s="22"/>
      <c r="H15" s="3" t="s">
        <v>72</v>
      </c>
      <c r="I15" s="7">
        <v>500</v>
      </c>
      <c r="J15" s="6">
        <v>500</v>
      </c>
      <c r="K15" s="6"/>
      <c r="L15" s="6">
        <v>500</v>
      </c>
      <c r="M15" s="6">
        <f t="shared" si="1"/>
        <v>0</v>
      </c>
      <c r="N15" s="19">
        <f t="shared" si="2"/>
        <v>1</v>
      </c>
      <c r="O15" s="19">
        <f t="shared" ref="O15:O44" si="3">I15/$I$44</f>
        <v>4.2112394071747327E-6</v>
      </c>
    </row>
    <row r="16" spans="1:15" ht="28.5" customHeight="1">
      <c r="A16" s="21" t="s">
        <v>44</v>
      </c>
      <c r="B16" s="22"/>
      <c r="C16" s="22"/>
      <c r="D16" s="22"/>
      <c r="E16" s="22"/>
      <c r="F16" s="22"/>
      <c r="G16" s="22"/>
      <c r="H16" s="2" t="s">
        <v>23</v>
      </c>
      <c r="I16" s="7">
        <v>11197019.279999999</v>
      </c>
      <c r="J16" s="6">
        <v>11171286.67</v>
      </c>
      <c r="K16" s="6">
        <v>2324119.8199999998</v>
      </c>
      <c r="L16" s="6">
        <v>7661669.71</v>
      </c>
      <c r="M16" s="6">
        <f t="shared" si="1"/>
        <v>1185497.1399999997</v>
      </c>
      <c r="N16" s="19">
        <f t="shared" si="2"/>
        <v>0.99770183391164091</v>
      </c>
      <c r="O16" s="19">
        <f t="shared" si="3"/>
        <v>9.4306657669662494E-2</v>
      </c>
    </row>
    <row r="17" spans="1:15" ht="32.25" customHeight="1">
      <c r="A17" s="21" t="s">
        <v>1</v>
      </c>
      <c r="B17" s="22"/>
      <c r="C17" s="22"/>
      <c r="D17" s="22"/>
      <c r="E17" s="22"/>
      <c r="F17" s="22"/>
      <c r="G17" s="22"/>
      <c r="H17" s="2" t="s">
        <v>24</v>
      </c>
      <c r="I17" s="7">
        <v>2347586.89</v>
      </c>
      <c r="J17" s="6">
        <v>2347586.89</v>
      </c>
      <c r="K17" s="6">
        <v>373742.35</v>
      </c>
      <c r="L17" s="6">
        <v>1932786.54</v>
      </c>
      <c r="M17" s="6">
        <f t="shared" si="1"/>
        <v>41058</v>
      </c>
      <c r="N17" s="19">
        <f t="shared" si="2"/>
        <v>1</v>
      </c>
      <c r="O17" s="19">
        <f t="shared" si="3"/>
        <v>1.977250084586955E-2</v>
      </c>
    </row>
    <row r="18" spans="1:15" ht="15" customHeight="1">
      <c r="A18" s="21" t="s">
        <v>2</v>
      </c>
      <c r="B18" s="22"/>
      <c r="C18" s="22"/>
      <c r="D18" s="22"/>
      <c r="E18" s="22"/>
      <c r="F18" s="22"/>
      <c r="G18" s="22"/>
      <c r="H18" s="3" t="s">
        <v>45</v>
      </c>
      <c r="I18" s="6">
        <v>50000</v>
      </c>
      <c r="J18" s="6">
        <v>0</v>
      </c>
      <c r="K18" s="6"/>
      <c r="L18" s="6"/>
      <c r="M18" s="6">
        <f t="shared" si="1"/>
        <v>0</v>
      </c>
      <c r="N18" s="19">
        <f t="shared" si="2"/>
        <v>0</v>
      </c>
      <c r="O18" s="19">
        <f t="shared" si="3"/>
        <v>4.2112394071747324E-4</v>
      </c>
    </row>
    <row r="19" spans="1:15" ht="15" customHeight="1">
      <c r="A19" s="21" t="s">
        <v>3</v>
      </c>
      <c r="B19" s="22"/>
      <c r="C19" s="22"/>
      <c r="D19" s="22"/>
      <c r="E19" s="22"/>
      <c r="F19" s="22"/>
      <c r="G19" s="22"/>
      <c r="H19" s="3" t="s">
        <v>46</v>
      </c>
      <c r="I19" s="6">
        <v>4930175.3899999997</v>
      </c>
      <c r="J19" s="6">
        <v>4928533.22</v>
      </c>
      <c r="K19" s="6">
        <v>1476299.02</v>
      </c>
      <c r="L19" s="6">
        <v>2902883.77</v>
      </c>
      <c r="M19" s="6">
        <f t="shared" si="1"/>
        <v>549350.4299999997</v>
      </c>
      <c r="N19" s="19">
        <f t="shared" si="2"/>
        <v>0.99966691448678868</v>
      </c>
      <c r="O19" s="19">
        <f t="shared" si="3"/>
        <v>4.1524297773302105E-2</v>
      </c>
    </row>
    <row r="20" spans="1:15" ht="15" customHeight="1">
      <c r="A20" s="20" t="s">
        <v>4</v>
      </c>
      <c r="B20" s="20"/>
      <c r="C20" s="20"/>
      <c r="D20" s="20"/>
      <c r="E20" s="20"/>
      <c r="F20" s="20"/>
      <c r="G20" s="20"/>
      <c r="H20" s="11" t="s">
        <v>25</v>
      </c>
      <c r="I20" s="12">
        <f>I21</f>
        <v>65900</v>
      </c>
      <c r="J20" s="12">
        <f>J21</f>
        <v>65769.600000000006</v>
      </c>
      <c r="K20" s="12">
        <f t="shared" ref="K20:L20" si="4">K21</f>
        <v>0</v>
      </c>
      <c r="L20" s="12">
        <f t="shared" si="4"/>
        <v>0</v>
      </c>
      <c r="M20" s="6">
        <f t="shared" si="1"/>
        <v>65769.600000000006</v>
      </c>
      <c r="N20" s="19">
        <f t="shared" si="2"/>
        <v>0.99802124430956007</v>
      </c>
      <c r="O20" s="19">
        <f t="shared" si="3"/>
        <v>5.5504135386562977E-4</v>
      </c>
    </row>
    <row r="21" spans="1:15" ht="15" customHeight="1">
      <c r="A21" s="21" t="s">
        <v>5</v>
      </c>
      <c r="B21" s="22"/>
      <c r="C21" s="22"/>
      <c r="D21" s="22"/>
      <c r="E21" s="22"/>
      <c r="F21" s="22"/>
      <c r="G21" s="22"/>
      <c r="H21" s="2" t="s">
        <v>26</v>
      </c>
      <c r="I21" s="7">
        <v>65900</v>
      </c>
      <c r="J21" s="6">
        <v>65769.600000000006</v>
      </c>
      <c r="K21" s="6"/>
      <c r="L21" s="6"/>
      <c r="M21" s="6">
        <f t="shared" si="1"/>
        <v>65769.600000000006</v>
      </c>
      <c r="N21" s="19">
        <f t="shared" si="2"/>
        <v>0.99802124430956007</v>
      </c>
      <c r="O21" s="19">
        <f t="shared" si="3"/>
        <v>5.5504135386562977E-4</v>
      </c>
    </row>
    <row r="22" spans="1:15" s="8" customFormat="1" ht="15" customHeight="1">
      <c r="A22" s="25" t="s">
        <v>50</v>
      </c>
      <c r="B22" s="25"/>
      <c r="C22" s="25"/>
      <c r="D22" s="25"/>
      <c r="E22" s="25"/>
      <c r="F22" s="25"/>
      <c r="G22" s="25"/>
      <c r="H22" s="13" t="s">
        <v>51</v>
      </c>
      <c r="I22" s="5">
        <f>I23+I24</f>
        <v>939019.4</v>
      </c>
      <c r="J22" s="5">
        <f>J23+J24</f>
        <v>939019.4</v>
      </c>
      <c r="K22" s="5">
        <f>K23+K24</f>
        <v>151559.12</v>
      </c>
      <c r="L22" s="5">
        <f>L23+L24</f>
        <v>659371.28</v>
      </c>
      <c r="M22" s="6">
        <f t="shared" si="1"/>
        <v>128089</v>
      </c>
      <c r="N22" s="19">
        <f t="shared" si="2"/>
        <v>1</v>
      </c>
      <c r="O22" s="19">
        <f t="shared" si="3"/>
        <v>7.9088710027631452E-3</v>
      </c>
    </row>
    <row r="23" spans="1:15" ht="29.25" customHeight="1">
      <c r="A23" s="24" t="s">
        <v>57</v>
      </c>
      <c r="B23" s="24"/>
      <c r="C23" s="24"/>
      <c r="D23" s="24"/>
      <c r="E23" s="24"/>
      <c r="F23" s="24"/>
      <c r="G23" s="24"/>
      <c r="H23" s="3" t="s">
        <v>54</v>
      </c>
      <c r="I23" s="6">
        <v>557530.4</v>
      </c>
      <c r="J23" s="6">
        <v>557530.4</v>
      </c>
      <c r="K23" s="6">
        <v>59559.12</v>
      </c>
      <c r="L23" s="6">
        <v>383371.28</v>
      </c>
      <c r="M23" s="6">
        <f t="shared" si="1"/>
        <v>114600</v>
      </c>
      <c r="N23" s="19">
        <f t="shared" si="2"/>
        <v>1</v>
      </c>
      <c r="O23" s="19">
        <f t="shared" si="3"/>
        <v>4.6957879823557834E-3</v>
      </c>
    </row>
    <row r="24" spans="1:15" ht="15" customHeight="1">
      <c r="A24" s="24" t="s">
        <v>52</v>
      </c>
      <c r="B24" s="24"/>
      <c r="C24" s="24"/>
      <c r="D24" s="24"/>
      <c r="E24" s="24"/>
      <c r="F24" s="24"/>
      <c r="G24" s="24"/>
      <c r="H24" s="3" t="s">
        <v>53</v>
      </c>
      <c r="I24" s="6">
        <v>381489</v>
      </c>
      <c r="J24" s="6">
        <v>381489</v>
      </c>
      <c r="K24" s="6">
        <v>92000</v>
      </c>
      <c r="L24" s="6">
        <v>276000</v>
      </c>
      <c r="M24" s="6">
        <f t="shared" si="1"/>
        <v>13489</v>
      </c>
      <c r="N24" s="19">
        <f t="shared" si="2"/>
        <v>1</v>
      </c>
      <c r="O24" s="19">
        <f t="shared" si="3"/>
        <v>3.2130830204073631E-3</v>
      </c>
    </row>
    <row r="25" spans="1:15" ht="15" customHeight="1">
      <c r="A25" s="20" t="s">
        <v>6</v>
      </c>
      <c r="B25" s="20"/>
      <c r="C25" s="20"/>
      <c r="D25" s="20"/>
      <c r="E25" s="20"/>
      <c r="F25" s="20"/>
      <c r="G25" s="20"/>
      <c r="H25" s="11" t="s">
        <v>27</v>
      </c>
      <c r="I25" s="12">
        <f>I26+I27</f>
        <v>4666132.3</v>
      </c>
      <c r="J25" s="12">
        <f>J26+J27</f>
        <v>4666132.3</v>
      </c>
      <c r="K25" s="12">
        <f t="shared" ref="K25:L25" si="5">K26+K27</f>
        <v>67065.3</v>
      </c>
      <c r="L25" s="12">
        <f t="shared" si="5"/>
        <v>1494767</v>
      </c>
      <c r="M25" s="6">
        <f t="shared" si="1"/>
        <v>3104300</v>
      </c>
      <c r="N25" s="19">
        <f t="shared" si="2"/>
        <v>1</v>
      </c>
      <c r="O25" s="19">
        <f t="shared" si="3"/>
        <v>3.9300400441701737E-2</v>
      </c>
    </row>
    <row r="26" spans="1:15" ht="15" customHeight="1">
      <c r="A26" s="21" t="s">
        <v>58</v>
      </c>
      <c r="B26" s="22"/>
      <c r="C26" s="22"/>
      <c r="D26" s="22"/>
      <c r="E26" s="22"/>
      <c r="F26" s="22"/>
      <c r="G26" s="22"/>
      <c r="H26" s="2" t="s">
        <v>59</v>
      </c>
      <c r="I26" s="9">
        <v>527065.30000000005</v>
      </c>
      <c r="J26" s="6">
        <v>527065.30000000005</v>
      </c>
      <c r="K26" s="6">
        <v>67065.3</v>
      </c>
      <c r="L26" s="6">
        <v>460000</v>
      </c>
      <c r="M26" s="6">
        <f t="shared" si="1"/>
        <v>0</v>
      </c>
      <c r="N26" s="19">
        <f t="shared" si="2"/>
        <v>1</v>
      </c>
      <c r="O26" s="19">
        <f t="shared" si="3"/>
        <v>4.4391963230287455E-3</v>
      </c>
    </row>
    <row r="27" spans="1:15" ht="15" customHeight="1">
      <c r="A27" s="21" t="s">
        <v>7</v>
      </c>
      <c r="B27" s="22"/>
      <c r="C27" s="22"/>
      <c r="D27" s="22"/>
      <c r="E27" s="22"/>
      <c r="F27" s="22"/>
      <c r="G27" s="22"/>
      <c r="H27" s="2" t="s">
        <v>28</v>
      </c>
      <c r="I27" s="7">
        <v>4139067</v>
      </c>
      <c r="J27" s="6">
        <v>4139067</v>
      </c>
      <c r="K27" s="6"/>
      <c r="L27" s="6">
        <v>1034767</v>
      </c>
      <c r="M27" s="6">
        <f t="shared" si="1"/>
        <v>3104300</v>
      </c>
      <c r="N27" s="19">
        <f t="shared" si="2"/>
        <v>1</v>
      </c>
      <c r="O27" s="19">
        <f t="shared" si="3"/>
        <v>3.4861204118672995E-2</v>
      </c>
    </row>
    <row r="28" spans="1:15" ht="15" customHeight="1">
      <c r="A28" s="20" t="s">
        <v>8</v>
      </c>
      <c r="B28" s="20"/>
      <c r="C28" s="20"/>
      <c r="D28" s="20"/>
      <c r="E28" s="20"/>
      <c r="F28" s="20"/>
      <c r="G28" s="20"/>
      <c r="H28" s="11" t="s">
        <v>29</v>
      </c>
      <c r="I28" s="12">
        <f>I29+I30+I31</f>
        <v>22136153.780000001</v>
      </c>
      <c r="J28" s="12">
        <f>J29+J30+J31</f>
        <v>22125347.640000001</v>
      </c>
      <c r="K28" s="12">
        <f t="shared" ref="K28:L28" si="6">K29+K30+K31</f>
        <v>7885174.3799999999</v>
      </c>
      <c r="L28" s="12">
        <f t="shared" si="6"/>
        <v>12286235.190000001</v>
      </c>
      <c r="M28" s="6">
        <f t="shared" si="1"/>
        <v>1953938.0700000003</v>
      </c>
      <c r="N28" s="19">
        <f t="shared" si="2"/>
        <v>0.99951183299016633</v>
      </c>
      <c r="O28" s="19">
        <f t="shared" si="3"/>
        <v>0.18644128624323184</v>
      </c>
    </row>
    <row r="29" spans="1:15" ht="15" customHeight="1">
      <c r="A29" s="21" t="s">
        <v>9</v>
      </c>
      <c r="B29" s="22"/>
      <c r="C29" s="22"/>
      <c r="D29" s="22"/>
      <c r="E29" s="22"/>
      <c r="F29" s="22"/>
      <c r="G29" s="22"/>
      <c r="H29" s="2" t="s">
        <v>30</v>
      </c>
      <c r="I29" s="7">
        <v>6920387.7400000002</v>
      </c>
      <c r="J29" s="6">
        <v>6920387.7400000002</v>
      </c>
      <c r="K29" s="6">
        <v>3554911.42</v>
      </c>
      <c r="L29" s="6">
        <v>2951976.32</v>
      </c>
      <c r="M29" s="6">
        <f t="shared" si="1"/>
        <v>413500.00000000047</v>
      </c>
      <c r="N29" s="19">
        <f t="shared" si="2"/>
        <v>1</v>
      </c>
      <c r="O29" s="19">
        <f t="shared" si="3"/>
        <v>5.8286819127233776E-2</v>
      </c>
    </row>
    <row r="30" spans="1:15" ht="15" customHeight="1">
      <c r="A30" s="21" t="s">
        <v>10</v>
      </c>
      <c r="B30" s="22"/>
      <c r="C30" s="22"/>
      <c r="D30" s="22"/>
      <c r="E30" s="22"/>
      <c r="F30" s="22"/>
      <c r="G30" s="22"/>
      <c r="H30" s="2" t="s">
        <v>31</v>
      </c>
      <c r="I30" s="7">
        <v>2704450.86</v>
      </c>
      <c r="J30" s="6">
        <v>2704450.86</v>
      </c>
      <c r="K30" s="6">
        <v>575183.69999999995</v>
      </c>
      <c r="L30" s="6">
        <v>1793780.68</v>
      </c>
      <c r="M30" s="6">
        <f t="shared" si="1"/>
        <v>335486.48000000021</v>
      </c>
      <c r="N30" s="19">
        <f t="shared" si="2"/>
        <v>1</v>
      </c>
      <c r="O30" s="19">
        <f t="shared" si="3"/>
        <v>2.2778180072799189E-2</v>
      </c>
    </row>
    <row r="31" spans="1:15" ht="15" customHeight="1">
      <c r="A31" s="21" t="s">
        <v>11</v>
      </c>
      <c r="B31" s="22"/>
      <c r="C31" s="22"/>
      <c r="D31" s="22"/>
      <c r="E31" s="22"/>
      <c r="F31" s="22"/>
      <c r="G31" s="22"/>
      <c r="H31" s="2" t="s">
        <v>32</v>
      </c>
      <c r="I31" s="6">
        <v>12511315.18</v>
      </c>
      <c r="J31" s="6">
        <v>12500509.039999999</v>
      </c>
      <c r="K31" s="6">
        <v>3755079.26</v>
      </c>
      <c r="L31" s="6">
        <v>7540478.1900000004</v>
      </c>
      <c r="M31" s="6">
        <f t="shared" si="1"/>
        <v>1204951.5899999989</v>
      </c>
      <c r="N31" s="19">
        <f t="shared" si="2"/>
        <v>0.99913629064214804</v>
      </c>
      <c r="O31" s="19">
        <f t="shared" si="3"/>
        <v>0.10537628704319886</v>
      </c>
    </row>
    <row r="32" spans="1:15" ht="15" customHeight="1">
      <c r="A32" s="20" t="s">
        <v>12</v>
      </c>
      <c r="B32" s="20"/>
      <c r="C32" s="20"/>
      <c r="D32" s="20"/>
      <c r="E32" s="20"/>
      <c r="F32" s="20"/>
      <c r="G32" s="20"/>
      <c r="H32" s="11" t="s">
        <v>33</v>
      </c>
      <c r="I32" s="12">
        <f>I33+I34+I35+I36</f>
        <v>50344270.329999998</v>
      </c>
      <c r="J32" s="12">
        <f>J33+J34+J35+J36</f>
        <v>50117985.469999999</v>
      </c>
      <c r="K32" s="12">
        <f t="shared" ref="K32:L32" si="7">K33+K34+K35+K36</f>
        <v>10537891.82</v>
      </c>
      <c r="L32" s="12">
        <f t="shared" si="7"/>
        <v>25083378.919999998</v>
      </c>
      <c r="M32" s="5">
        <f t="shared" si="1"/>
        <v>14496714.73</v>
      </c>
      <c r="N32" s="19">
        <f t="shared" si="2"/>
        <v>0.99550525097460485</v>
      </c>
      <c r="O32" s="19">
        <f t="shared" si="3"/>
        <v>0.42402355027830735</v>
      </c>
    </row>
    <row r="33" spans="1:15" ht="15" customHeight="1">
      <c r="A33" s="21" t="s">
        <v>13</v>
      </c>
      <c r="B33" s="22"/>
      <c r="C33" s="22"/>
      <c r="D33" s="22"/>
      <c r="E33" s="22"/>
      <c r="F33" s="22"/>
      <c r="G33" s="22"/>
      <c r="H33" s="2" t="s">
        <v>34</v>
      </c>
      <c r="I33" s="7">
        <v>11156051.4</v>
      </c>
      <c r="J33" s="6">
        <v>11148912.41</v>
      </c>
      <c r="K33" s="6">
        <v>3373359.2</v>
      </c>
      <c r="L33" s="6">
        <v>7195419.6699999999</v>
      </c>
      <c r="M33" s="6">
        <f t="shared" si="1"/>
        <v>580133.54</v>
      </c>
      <c r="N33" s="19">
        <f t="shared" si="2"/>
        <v>0.99936007914054603</v>
      </c>
      <c r="O33" s="19">
        <f t="shared" si="3"/>
        <v>9.3961606568293693E-2</v>
      </c>
    </row>
    <row r="34" spans="1:15" ht="15" customHeight="1">
      <c r="A34" s="21" t="s">
        <v>14</v>
      </c>
      <c r="B34" s="22"/>
      <c r="C34" s="22"/>
      <c r="D34" s="22"/>
      <c r="E34" s="22"/>
      <c r="F34" s="22"/>
      <c r="G34" s="22"/>
      <c r="H34" s="2" t="s">
        <v>35</v>
      </c>
      <c r="I34" s="14">
        <v>37945625.82</v>
      </c>
      <c r="J34" s="6">
        <v>37793592.700000003</v>
      </c>
      <c r="K34" s="6">
        <v>7164532.6200000001</v>
      </c>
      <c r="L34" s="6">
        <v>17510547.620000001</v>
      </c>
      <c r="M34" s="6">
        <f t="shared" si="1"/>
        <v>13118512.460000001</v>
      </c>
      <c r="N34" s="19">
        <f t="shared" si="2"/>
        <v>0.99599339537260012</v>
      </c>
      <c r="O34" s="19">
        <f t="shared" si="3"/>
        <v>0.31959622956618206</v>
      </c>
    </row>
    <row r="35" spans="1:15" ht="15" customHeight="1">
      <c r="A35" s="21" t="s">
        <v>15</v>
      </c>
      <c r="B35" s="31"/>
      <c r="C35" s="31"/>
      <c r="D35" s="31"/>
      <c r="E35" s="31"/>
      <c r="F35" s="31"/>
      <c r="G35" s="31"/>
      <c r="H35" s="2" t="s">
        <v>36</v>
      </c>
      <c r="I35" s="6">
        <v>599027.24</v>
      </c>
      <c r="J35" s="6">
        <v>582852.24</v>
      </c>
      <c r="K35" s="6"/>
      <c r="L35" s="6">
        <v>313530.21999999997</v>
      </c>
      <c r="M35" s="6">
        <f t="shared" si="1"/>
        <v>269322.02</v>
      </c>
      <c r="N35" s="19">
        <f t="shared" si="2"/>
        <v>0.97299788904424445</v>
      </c>
      <c r="O35" s="19">
        <f t="shared" si="3"/>
        <v>5.0452942381182322E-3</v>
      </c>
    </row>
    <row r="36" spans="1:15" ht="15" customHeight="1">
      <c r="A36" s="24" t="s">
        <v>56</v>
      </c>
      <c r="B36" s="24"/>
      <c r="C36" s="24"/>
      <c r="D36" s="24"/>
      <c r="E36" s="24"/>
      <c r="F36" s="24"/>
      <c r="G36" s="24"/>
      <c r="H36" s="3" t="s">
        <v>55</v>
      </c>
      <c r="I36" s="6">
        <v>643565.87</v>
      </c>
      <c r="J36" s="6">
        <v>592628.12</v>
      </c>
      <c r="K36" s="6"/>
      <c r="L36" s="6">
        <v>63881.41</v>
      </c>
      <c r="M36" s="6">
        <f t="shared" si="1"/>
        <v>528746.71</v>
      </c>
      <c r="N36" s="19">
        <f t="shared" si="2"/>
        <v>0.92085075922376058</v>
      </c>
      <c r="O36" s="19">
        <f t="shared" si="3"/>
        <v>5.420419905713382E-3</v>
      </c>
    </row>
    <row r="37" spans="1:15" ht="15" customHeight="1">
      <c r="A37" s="20" t="s">
        <v>47</v>
      </c>
      <c r="B37" s="20"/>
      <c r="C37" s="20"/>
      <c r="D37" s="20"/>
      <c r="E37" s="20"/>
      <c r="F37" s="20"/>
      <c r="G37" s="20"/>
      <c r="H37" s="11" t="s">
        <v>37</v>
      </c>
      <c r="I37" s="12">
        <f>I38</f>
        <v>8160082.3300000001</v>
      </c>
      <c r="J37" s="12">
        <f>J38</f>
        <v>8132034.1200000001</v>
      </c>
      <c r="K37" s="12">
        <f t="shared" ref="K37:L37" si="8">K38</f>
        <v>1900354.2</v>
      </c>
      <c r="L37" s="12">
        <f t="shared" si="8"/>
        <v>5582768.5499999998</v>
      </c>
      <c r="M37" s="5">
        <f t="shared" si="1"/>
        <v>648911.37000000011</v>
      </c>
      <c r="N37" s="19">
        <f t="shared" si="2"/>
        <v>0.99656275404270345</v>
      </c>
      <c r="O37" s="19">
        <f t="shared" si="3"/>
        <v>6.8728120547772414E-2</v>
      </c>
    </row>
    <row r="38" spans="1:15" ht="15" customHeight="1">
      <c r="A38" s="21" t="s">
        <v>16</v>
      </c>
      <c r="B38" s="22"/>
      <c r="C38" s="22"/>
      <c r="D38" s="22"/>
      <c r="E38" s="22"/>
      <c r="F38" s="22"/>
      <c r="G38" s="22"/>
      <c r="H38" s="2" t="s">
        <v>38</v>
      </c>
      <c r="I38" s="14">
        <v>8160082.3300000001</v>
      </c>
      <c r="J38" s="6">
        <v>8132034.1200000001</v>
      </c>
      <c r="K38" s="6">
        <v>1900354.2</v>
      </c>
      <c r="L38" s="6">
        <v>5582768.5499999998</v>
      </c>
      <c r="M38" s="6">
        <f t="shared" si="1"/>
        <v>648911.37000000011</v>
      </c>
      <c r="N38" s="19">
        <f t="shared" si="2"/>
        <v>0.99656275404270345</v>
      </c>
      <c r="O38" s="19">
        <f t="shared" si="3"/>
        <v>6.8728120547772414E-2</v>
      </c>
    </row>
    <row r="39" spans="1:15" ht="15" customHeight="1">
      <c r="A39" s="20" t="s">
        <v>18</v>
      </c>
      <c r="B39" s="20"/>
      <c r="C39" s="20"/>
      <c r="D39" s="20"/>
      <c r="E39" s="20"/>
      <c r="F39" s="20"/>
      <c r="G39" s="20"/>
      <c r="H39" s="11" t="s">
        <v>39</v>
      </c>
      <c r="I39" s="12">
        <f>I40+I41</f>
        <v>12534594.92</v>
      </c>
      <c r="J39" s="12">
        <f>J40+J41</f>
        <v>12442594.92</v>
      </c>
      <c r="K39" s="12">
        <f t="shared" ref="K39:L39" si="9">K40+K41</f>
        <v>1986609.23</v>
      </c>
      <c r="L39" s="12">
        <f t="shared" si="9"/>
        <v>8716985.6900000013</v>
      </c>
      <c r="M39" s="5">
        <f t="shared" si="1"/>
        <v>1738999.9999999981</v>
      </c>
      <c r="N39" s="19">
        <f t="shared" si="2"/>
        <v>0.99266031327001991</v>
      </c>
      <c r="O39" s="19">
        <f t="shared" si="3"/>
        <v>0.10557236016015242</v>
      </c>
    </row>
    <row r="40" spans="1:15" ht="15" customHeight="1">
      <c r="A40" s="21" t="s">
        <v>19</v>
      </c>
      <c r="B40" s="22"/>
      <c r="C40" s="22"/>
      <c r="D40" s="22"/>
      <c r="E40" s="22"/>
      <c r="F40" s="22"/>
      <c r="G40" s="22"/>
      <c r="H40" s="2" t="s">
        <v>40</v>
      </c>
      <c r="I40" s="6">
        <v>10447079.92</v>
      </c>
      <c r="J40" s="6">
        <v>10355079.92</v>
      </c>
      <c r="K40" s="6">
        <v>1986609.23</v>
      </c>
      <c r="L40" s="6">
        <v>8368470.6900000004</v>
      </c>
      <c r="M40" s="6">
        <f t="shared" si="1"/>
        <v>0</v>
      </c>
      <c r="N40" s="19">
        <f t="shared" si="2"/>
        <v>0.99119371147684299</v>
      </c>
      <c r="O40" s="19">
        <f t="shared" si="3"/>
        <v>8.7990309298015698E-2</v>
      </c>
    </row>
    <row r="41" spans="1:15" ht="15" customHeight="1">
      <c r="A41" s="21" t="s">
        <v>20</v>
      </c>
      <c r="B41" s="22"/>
      <c r="C41" s="22"/>
      <c r="D41" s="22"/>
      <c r="E41" s="22"/>
      <c r="F41" s="22"/>
      <c r="G41" s="22"/>
      <c r="H41" s="2" t="s">
        <v>41</v>
      </c>
      <c r="I41" s="6">
        <f>2394195-306680</f>
        <v>2087515</v>
      </c>
      <c r="J41" s="6">
        <v>2087515</v>
      </c>
      <c r="K41" s="6"/>
      <c r="L41" s="6">
        <v>348515</v>
      </c>
      <c r="M41" s="6">
        <f t="shared" si="1"/>
        <v>1739000</v>
      </c>
      <c r="N41" s="19">
        <f t="shared" si="2"/>
        <v>1</v>
      </c>
      <c r="O41" s="19">
        <f t="shared" si="3"/>
        <v>1.7582050862136721E-2</v>
      </c>
    </row>
    <row r="42" spans="1:15" ht="15" customHeight="1">
      <c r="A42" s="29" t="s">
        <v>48</v>
      </c>
      <c r="B42" s="30"/>
      <c r="C42" s="30"/>
      <c r="D42" s="30"/>
      <c r="E42" s="30"/>
      <c r="F42" s="30"/>
      <c r="G42" s="30"/>
      <c r="H42" s="4">
        <v>1200</v>
      </c>
      <c r="I42" s="5">
        <f>I43</f>
        <v>229844</v>
      </c>
      <c r="J42" s="5">
        <f>J43</f>
        <v>229844</v>
      </c>
      <c r="K42" s="5">
        <f t="shared" ref="K42:L42" si="10">K43</f>
        <v>190474</v>
      </c>
      <c r="L42" s="5">
        <f t="shared" si="10"/>
        <v>39370</v>
      </c>
      <c r="M42" s="5">
        <f t="shared" si="1"/>
        <v>0</v>
      </c>
      <c r="N42" s="19">
        <f t="shared" si="2"/>
        <v>1</v>
      </c>
      <c r="O42" s="19">
        <f t="shared" si="3"/>
        <v>1.9358562206053384E-3</v>
      </c>
    </row>
    <row r="43" spans="1:15" ht="15" customHeight="1">
      <c r="A43" s="21" t="s">
        <v>17</v>
      </c>
      <c r="B43" s="22"/>
      <c r="C43" s="22"/>
      <c r="D43" s="22"/>
      <c r="E43" s="22"/>
      <c r="F43" s="22"/>
      <c r="G43" s="22"/>
      <c r="H43" s="2">
        <v>1202</v>
      </c>
      <c r="I43" s="6">
        <v>229844</v>
      </c>
      <c r="J43" s="6">
        <v>229844</v>
      </c>
      <c r="K43" s="6">
        <v>190474</v>
      </c>
      <c r="L43" s="6">
        <v>39370</v>
      </c>
      <c r="M43" s="6">
        <f>J43-K43-L43</f>
        <v>0</v>
      </c>
      <c r="N43" s="19">
        <f t="shared" si="2"/>
        <v>1</v>
      </c>
      <c r="O43" s="19">
        <f t="shared" si="3"/>
        <v>1.9358562206053384E-3</v>
      </c>
    </row>
    <row r="44" spans="1:15">
      <c r="A44" s="26" t="s">
        <v>42</v>
      </c>
      <c r="B44" s="27"/>
      <c r="C44" s="27"/>
      <c r="D44" s="27"/>
      <c r="E44" s="27"/>
      <c r="F44" s="27"/>
      <c r="G44" s="27"/>
      <c r="H44" s="28"/>
      <c r="I44" s="12">
        <f>I13+I20+I22+I25+I28+I32+I37+I39+I42</f>
        <v>118729892</v>
      </c>
      <c r="J44" s="12">
        <f>J13+J20+J22+J25+J28+J32+J37+J39+J42</f>
        <v>118295247.61</v>
      </c>
      <c r="K44" s="12">
        <f t="shared" ref="K44:M44" si="11">K13+K20+K22+K25+K28+K32+K37+K39+K42</f>
        <v>27146619.27</v>
      </c>
      <c r="L44" s="12">
        <f t="shared" si="11"/>
        <v>67213000</v>
      </c>
      <c r="M44" s="12">
        <f t="shared" si="11"/>
        <v>23935628.339999996</v>
      </c>
      <c r="N44" s="19">
        <f t="shared" si="2"/>
        <v>0.99633921683344917</v>
      </c>
      <c r="O44" s="19">
        <f t="shared" si="3"/>
        <v>1</v>
      </c>
    </row>
  </sheetData>
  <mergeCells count="46">
    <mergeCell ref="N11:N12"/>
    <mergeCell ref="O11:O12"/>
    <mergeCell ref="G2:O2"/>
    <mergeCell ref="G3:O3"/>
    <mergeCell ref="G4:O4"/>
    <mergeCell ref="G5:O5"/>
    <mergeCell ref="G6:O6"/>
    <mergeCell ref="A8:O8"/>
    <mergeCell ref="A11:G11"/>
    <mergeCell ref="I11:I12"/>
    <mergeCell ref="J11:J12"/>
    <mergeCell ref="K11:M11"/>
    <mergeCell ref="G7:I7"/>
    <mergeCell ref="A44:H44"/>
    <mergeCell ref="A43:G43"/>
    <mergeCell ref="A33:G33"/>
    <mergeCell ref="A32:G32"/>
    <mergeCell ref="A21:G21"/>
    <mergeCell ref="A24:G24"/>
    <mergeCell ref="A42:G42"/>
    <mergeCell ref="A34:G34"/>
    <mergeCell ref="A41:G41"/>
    <mergeCell ref="A38:G38"/>
    <mergeCell ref="A37:G37"/>
    <mergeCell ref="A36:G36"/>
    <mergeCell ref="A29:G29"/>
    <mergeCell ref="A35:G35"/>
    <mergeCell ref="A30:G30"/>
    <mergeCell ref="A31:G31"/>
    <mergeCell ref="A12:G12"/>
    <mergeCell ref="A27:G27"/>
    <mergeCell ref="A28:G28"/>
    <mergeCell ref="A13:G13"/>
    <mergeCell ref="A23:G23"/>
    <mergeCell ref="A18:G18"/>
    <mergeCell ref="A20:G20"/>
    <mergeCell ref="A16:G16"/>
    <mergeCell ref="A17:G17"/>
    <mergeCell ref="A19:G19"/>
    <mergeCell ref="A22:G22"/>
    <mergeCell ref="A25:G25"/>
    <mergeCell ref="A39:G39"/>
    <mergeCell ref="A40:G40"/>
    <mergeCell ref="A26:G26"/>
    <mergeCell ref="A14:G14"/>
    <mergeCell ref="A15:G15"/>
  </mergeCells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</dc:creator>
  <cp:lastModifiedBy>Борисова</cp:lastModifiedBy>
  <cp:lastPrinted>2014-01-20T11:26:47Z</cp:lastPrinted>
  <dcterms:created xsi:type="dcterms:W3CDTF">2009-01-13T08:19:46Z</dcterms:created>
  <dcterms:modified xsi:type="dcterms:W3CDTF">2014-05-21T05:24:39Z</dcterms:modified>
</cp:coreProperties>
</file>